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Zakazky\2021\Mjr_Novaka\"/>
    </mc:Choice>
  </mc:AlternateContent>
  <bookViews>
    <workbookView xWindow="0" yWindow="0" windowWidth="2370" windowHeight="105"/>
  </bookViews>
  <sheets>
    <sheet name="Rekapitulace" sheetId="3" r:id="rId1"/>
    <sheet name="Rozpočet" sheetId="2" r:id="rId2"/>
    <sheet name="Parametry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4" i="3" l="1"/>
  <c r="B34" i="3"/>
  <c r="C33" i="3"/>
  <c r="B33" i="3"/>
  <c r="C32" i="3"/>
  <c r="B32" i="3"/>
  <c r="C30" i="3"/>
  <c r="C29" i="3"/>
  <c r="C27" i="3"/>
  <c r="C26" i="3"/>
  <c r="B26" i="3"/>
  <c r="C25" i="3"/>
  <c r="B25" i="3"/>
  <c r="C24" i="3"/>
  <c r="C22" i="3"/>
  <c r="C21" i="3"/>
  <c r="C20" i="3"/>
  <c r="C19" i="3"/>
  <c r="C16" i="3"/>
  <c r="C15" i="3"/>
  <c r="C14" i="3"/>
  <c r="C13" i="3"/>
  <c r="C12" i="3"/>
  <c r="B12" i="3"/>
  <c r="C11" i="3"/>
  <c r="C10" i="3"/>
  <c r="C9" i="3"/>
  <c r="C8" i="3"/>
  <c r="C7" i="3"/>
  <c r="B7" i="3"/>
  <c r="C6" i="3"/>
  <c r="C5" i="3"/>
  <c r="C4" i="3"/>
  <c r="B4" i="3"/>
  <c r="B3" i="3"/>
  <c r="I94" i="2"/>
  <c r="H94" i="2"/>
  <c r="I93" i="2"/>
  <c r="G93" i="2"/>
  <c r="E93" i="2"/>
  <c r="I92" i="2"/>
  <c r="H92" i="2"/>
  <c r="E92" i="2"/>
  <c r="I91" i="2"/>
  <c r="H91" i="2"/>
  <c r="I90" i="2"/>
  <c r="H90" i="2"/>
  <c r="I89" i="2"/>
  <c r="H89" i="2"/>
  <c r="G89" i="2"/>
  <c r="E89" i="2"/>
  <c r="I88" i="2"/>
  <c r="H88" i="2"/>
  <c r="G88" i="2"/>
  <c r="E88" i="2"/>
  <c r="I87" i="2"/>
  <c r="H87" i="2"/>
  <c r="G87" i="2"/>
  <c r="E87" i="2"/>
  <c r="I86" i="2"/>
  <c r="H86" i="2"/>
  <c r="G86" i="2"/>
  <c r="E86" i="2"/>
  <c r="I85" i="2"/>
  <c r="H85" i="2"/>
  <c r="G85" i="2"/>
  <c r="E85" i="2"/>
  <c r="I84" i="2"/>
  <c r="H84" i="2"/>
  <c r="G84" i="2"/>
  <c r="E84" i="2"/>
  <c r="I83" i="2"/>
  <c r="H83" i="2"/>
  <c r="G83" i="2"/>
  <c r="E83" i="2"/>
  <c r="I82" i="2"/>
  <c r="H82" i="2"/>
  <c r="G82" i="2"/>
  <c r="E82" i="2"/>
  <c r="I81" i="2"/>
  <c r="H81" i="2"/>
  <c r="G81" i="2"/>
  <c r="E81" i="2"/>
  <c r="I80" i="2"/>
  <c r="H80" i="2"/>
  <c r="G80" i="2"/>
  <c r="E80" i="2"/>
  <c r="I79" i="2"/>
  <c r="H79" i="2"/>
  <c r="G79" i="2"/>
  <c r="E79" i="2"/>
  <c r="I78" i="2"/>
  <c r="H78" i="2"/>
  <c r="G78" i="2"/>
  <c r="E78" i="2"/>
  <c r="I77" i="2"/>
  <c r="H77" i="2"/>
  <c r="I76" i="2"/>
  <c r="H76" i="2"/>
  <c r="G76" i="2"/>
  <c r="E76" i="2"/>
  <c r="I75" i="2"/>
  <c r="H75" i="2"/>
  <c r="G75" i="2"/>
  <c r="E75" i="2"/>
  <c r="I74" i="2"/>
  <c r="H74" i="2"/>
  <c r="G74" i="2"/>
  <c r="E74" i="2"/>
  <c r="I73" i="2"/>
  <c r="H73" i="2"/>
  <c r="G73" i="2"/>
  <c r="E73" i="2"/>
  <c r="I72" i="2"/>
  <c r="H72" i="2"/>
  <c r="G72" i="2"/>
  <c r="E72" i="2"/>
  <c r="I71" i="2"/>
  <c r="H71" i="2"/>
  <c r="G71" i="2"/>
  <c r="E71" i="2"/>
  <c r="I70" i="2"/>
  <c r="H70" i="2"/>
  <c r="I69" i="2"/>
  <c r="H69" i="2"/>
  <c r="G69" i="2"/>
  <c r="E69" i="2"/>
  <c r="I68" i="2"/>
  <c r="H68" i="2"/>
  <c r="G68" i="2"/>
  <c r="E68" i="2"/>
  <c r="I67" i="2"/>
  <c r="H67" i="2"/>
  <c r="G67" i="2"/>
  <c r="E67" i="2"/>
  <c r="I66" i="2"/>
  <c r="H66" i="2"/>
  <c r="G66" i="2"/>
  <c r="E66" i="2"/>
  <c r="I65" i="2"/>
  <c r="H65" i="2"/>
  <c r="G65" i="2"/>
  <c r="E65" i="2"/>
  <c r="I64" i="2"/>
  <c r="H64" i="2"/>
  <c r="G64" i="2"/>
  <c r="E64" i="2"/>
  <c r="I63" i="2"/>
  <c r="H63" i="2"/>
  <c r="G63" i="2"/>
  <c r="E63" i="2"/>
  <c r="I62" i="2"/>
  <c r="H62" i="2"/>
  <c r="I61" i="2"/>
  <c r="H61" i="2"/>
  <c r="G61" i="2"/>
  <c r="E61" i="2"/>
  <c r="I60" i="2"/>
  <c r="H60" i="2"/>
  <c r="I59" i="2"/>
  <c r="H59" i="2"/>
  <c r="I58" i="2"/>
  <c r="H58" i="2"/>
  <c r="G58" i="2"/>
  <c r="E58" i="2"/>
  <c r="I57" i="2"/>
  <c r="H57" i="2"/>
  <c r="G57" i="2"/>
  <c r="E57" i="2"/>
  <c r="I56" i="2"/>
  <c r="H56" i="2"/>
  <c r="G56" i="2"/>
  <c r="E56" i="2"/>
  <c r="I55" i="2"/>
  <c r="H55" i="2"/>
  <c r="G55" i="2"/>
  <c r="E55" i="2"/>
  <c r="I54" i="2"/>
  <c r="H54" i="2"/>
  <c r="I53" i="2"/>
  <c r="H53" i="2"/>
  <c r="G53" i="2"/>
  <c r="E53" i="2"/>
  <c r="I52" i="2"/>
  <c r="H52" i="2"/>
  <c r="G52" i="2"/>
  <c r="E52" i="2"/>
  <c r="I51" i="2"/>
  <c r="H51" i="2"/>
  <c r="G51" i="2"/>
  <c r="E51" i="2"/>
  <c r="I50" i="2"/>
  <c r="H50" i="2"/>
  <c r="G50" i="2"/>
  <c r="E50" i="2"/>
  <c r="I49" i="2"/>
  <c r="H49" i="2"/>
  <c r="G49" i="2"/>
  <c r="E49" i="2"/>
  <c r="I48" i="2"/>
  <c r="H48" i="2"/>
  <c r="G48" i="2"/>
  <c r="E48" i="2"/>
  <c r="I47" i="2"/>
  <c r="H47" i="2"/>
  <c r="G47" i="2"/>
  <c r="E47" i="2"/>
  <c r="I46" i="2"/>
  <c r="H46" i="2"/>
  <c r="G46" i="2"/>
  <c r="E46" i="2"/>
  <c r="I45" i="2"/>
  <c r="H45" i="2"/>
  <c r="G45" i="2"/>
  <c r="E45" i="2"/>
  <c r="I44" i="2"/>
  <c r="H44" i="2"/>
  <c r="G44" i="2"/>
  <c r="E44" i="2"/>
  <c r="I43" i="2"/>
  <c r="H43" i="2"/>
  <c r="G43" i="2"/>
  <c r="E43" i="2"/>
  <c r="I42" i="2"/>
  <c r="H42" i="2"/>
  <c r="G42" i="2"/>
  <c r="E42" i="2"/>
  <c r="I41" i="2"/>
  <c r="H41" i="2"/>
  <c r="G41" i="2"/>
  <c r="E41" i="2"/>
  <c r="I40" i="2"/>
  <c r="H40" i="2"/>
  <c r="G40" i="2"/>
  <c r="E40" i="2"/>
  <c r="I39" i="2"/>
  <c r="H39" i="2"/>
  <c r="G39" i="2"/>
  <c r="E39" i="2"/>
  <c r="I38" i="2"/>
  <c r="H38" i="2"/>
  <c r="G38" i="2"/>
  <c r="E38" i="2"/>
  <c r="I37" i="2"/>
  <c r="H37" i="2"/>
  <c r="G37" i="2"/>
  <c r="E37" i="2"/>
  <c r="I36" i="2"/>
  <c r="H36" i="2"/>
  <c r="G36" i="2"/>
  <c r="E36" i="2"/>
  <c r="I35" i="2"/>
  <c r="H35" i="2"/>
  <c r="I34" i="2"/>
  <c r="H34" i="2"/>
  <c r="G34" i="2"/>
  <c r="E34" i="2"/>
  <c r="I33" i="2"/>
  <c r="H33" i="2"/>
  <c r="G33" i="2"/>
  <c r="E33" i="2"/>
  <c r="I32" i="2"/>
  <c r="H32" i="2"/>
  <c r="G32" i="2"/>
  <c r="E32" i="2"/>
  <c r="I31" i="2"/>
  <c r="H31" i="2"/>
  <c r="G31" i="2"/>
  <c r="E31" i="2"/>
  <c r="I30" i="2"/>
  <c r="H30" i="2"/>
  <c r="G30" i="2"/>
  <c r="E30" i="2"/>
  <c r="I29" i="2"/>
  <c r="H29" i="2"/>
  <c r="G29" i="2"/>
  <c r="E29" i="2"/>
  <c r="I28" i="2"/>
  <c r="H28" i="2"/>
  <c r="I27" i="2"/>
  <c r="H27" i="2"/>
  <c r="G27" i="2"/>
  <c r="E27" i="2"/>
  <c r="I26" i="2"/>
  <c r="H26" i="2"/>
  <c r="G26" i="2"/>
  <c r="E26" i="2"/>
  <c r="I25" i="2"/>
  <c r="H25" i="2"/>
  <c r="G25" i="2"/>
  <c r="E25" i="2"/>
  <c r="I24" i="2"/>
  <c r="H24" i="2"/>
  <c r="G24" i="2"/>
  <c r="E24" i="2"/>
  <c r="I23" i="2"/>
  <c r="H23" i="2"/>
  <c r="G23" i="2"/>
  <c r="E23" i="2"/>
  <c r="I22" i="2"/>
  <c r="H22" i="2"/>
  <c r="G22" i="2"/>
  <c r="E22" i="2"/>
  <c r="I21" i="2"/>
  <c r="H21" i="2"/>
  <c r="G21" i="2"/>
  <c r="E21" i="2"/>
  <c r="I20" i="2"/>
  <c r="H20" i="2"/>
  <c r="G20" i="2"/>
  <c r="E20" i="2"/>
  <c r="I19" i="2"/>
  <c r="H19" i="2"/>
  <c r="G19" i="2"/>
  <c r="E19" i="2"/>
  <c r="I18" i="2"/>
  <c r="H18" i="2"/>
  <c r="I17" i="2"/>
  <c r="H17" i="2"/>
  <c r="G17" i="2"/>
  <c r="E17" i="2"/>
  <c r="I16" i="2"/>
  <c r="H16" i="2"/>
  <c r="I15" i="2"/>
  <c r="H15" i="2"/>
  <c r="I13" i="2"/>
  <c r="G13" i="2"/>
  <c r="E13" i="2"/>
  <c r="I12" i="2"/>
  <c r="H12" i="2"/>
  <c r="G12" i="2"/>
  <c r="E12" i="2"/>
  <c r="I10" i="2"/>
  <c r="H10" i="2"/>
  <c r="G10" i="2"/>
  <c r="E10" i="2"/>
  <c r="I9" i="2"/>
  <c r="H9" i="2"/>
  <c r="G9" i="2"/>
  <c r="E9" i="2"/>
  <c r="I8" i="2"/>
  <c r="H8" i="2"/>
  <c r="G8" i="2"/>
  <c r="E8" i="2"/>
  <c r="I7" i="2"/>
  <c r="H7" i="2"/>
  <c r="G7" i="2"/>
  <c r="E7" i="2"/>
  <c r="I4" i="2"/>
  <c r="G4" i="2"/>
  <c r="E4" i="2"/>
  <c r="I3" i="2"/>
  <c r="H3" i="2"/>
  <c r="G3" i="2"/>
  <c r="E3" i="2"/>
</calcChain>
</file>

<file path=xl/sharedStrings.xml><?xml version="1.0" encoding="utf-8"?>
<sst xmlns="http://schemas.openxmlformats.org/spreadsheetml/2006/main" count="299" uniqueCount="145">
  <si>
    <t>Název</t>
  </si>
  <si>
    <t>Hodnota</t>
  </si>
  <si>
    <t>Nadpis rekapitulace</t>
  </si>
  <si>
    <t>Seznam prací a dodávek elektrotechnických zařízení</t>
  </si>
  <si>
    <t>Akce</t>
  </si>
  <si>
    <t xml:space="preserve">Zateplení objektu Mjr. Nováka 1455/34, Ostrava Hrabůvka
</t>
  </si>
  <si>
    <t>Projekt</t>
  </si>
  <si>
    <t>Slaboproudá elektroinstalace-všechny pavilony+ TV</t>
  </si>
  <si>
    <t>Investor</t>
  </si>
  <si>
    <t>Městský obvod Ostrava-Jih</t>
  </si>
  <si>
    <t>Z. č.</t>
  </si>
  <si>
    <t>DPS-19001</t>
  </si>
  <si>
    <t>A. č.</t>
  </si>
  <si>
    <t>DPS-19001-D.1.4.4 - 01_A</t>
  </si>
  <si>
    <t>Smlouva</t>
  </si>
  <si>
    <t/>
  </si>
  <si>
    <t>Vypracoval</t>
  </si>
  <si>
    <t>Václav Fuksa</t>
  </si>
  <si>
    <t>Kontroloval</t>
  </si>
  <si>
    <t>Ing. Pavel Vývoda</t>
  </si>
  <si>
    <t>Datum</t>
  </si>
  <si>
    <t>10.02.2021</t>
  </si>
  <si>
    <t>Zpracovatel</t>
  </si>
  <si>
    <t>CÚ</t>
  </si>
  <si>
    <t>Poznámka</t>
  </si>
  <si>
    <t>Uvedené ceny jsou v Kč a nezahrnují DPH, pokud to není uvedeno.</t>
  </si>
  <si>
    <t>Doprava dodávek  (3,6) %</t>
  </si>
  <si>
    <t>3,60</t>
  </si>
  <si>
    <t>Přesun dodávek  (1) %</t>
  </si>
  <si>
    <t>1,00</t>
  </si>
  <si>
    <t>PPV  (1 nebo 6) %</t>
  </si>
  <si>
    <t>6,00</t>
  </si>
  <si>
    <t>PPV zemních prací, nátěrů  (1) %</t>
  </si>
  <si>
    <t>0,00</t>
  </si>
  <si>
    <t>Dodavat. dokumentace  (1 - 1,5) %</t>
  </si>
  <si>
    <t>Rizika a pojištění  (1 - 1,5) %</t>
  </si>
  <si>
    <t>Opravy v záruce  (5 - 7) %</t>
  </si>
  <si>
    <t>GZS  (3,25 nebo 8,4) %</t>
  </si>
  <si>
    <t>Provozní vlivy  %</t>
  </si>
  <si>
    <t>Kompletační činnost - a</t>
  </si>
  <si>
    <t>Kompletační činnost - b</t>
  </si>
  <si>
    <t>0,952842</t>
  </si>
  <si>
    <t>Kompletační činnost - k1</t>
  </si>
  <si>
    <t>Kompletační činnost - k2</t>
  </si>
  <si>
    <t>Roční nárůst cen 1   %</t>
  </si>
  <si>
    <t>Roční nárůst cen 2   %</t>
  </si>
  <si>
    <t>1. sazba DPH %
- i pro přirážky rekapitulace</t>
  </si>
  <si>
    <t>21</t>
  </si>
  <si>
    <t>2. sazba DPH %</t>
  </si>
  <si>
    <t>15</t>
  </si>
  <si>
    <t>Procento PM %</t>
  </si>
  <si>
    <t>Mj</t>
  </si>
  <si>
    <t>Počet</t>
  </si>
  <si>
    <t>Materiál</t>
  </si>
  <si>
    <t>Materiál celkem</t>
  </si>
  <si>
    <t>Montáž</t>
  </si>
  <si>
    <t>Montáž celkem</t>
  </si>
  <si>
    <t>Cena</t>
  </si>
  <si>
    <t>Cena celkem</t>
  </si>
  <si>
    <t>Dodávky</t>
  </si>
  <si>
    <t>Demontáže</t>
  </si>
  <si>
    <t>ks</t>
  </si>
  <si>
    <t>Dodávky - celkem</t>
  </si>
  <si>
    <t>HODINOVE ZUCTOVACI SAZBY</t>
  </si>
  <si>
    <t xml:space="preserve"> Demontaz stavajiciho dorozumívacího audiosystému v pavilonu A, B, D, (stávající tabla, kabeláž, domovní telefony)</t>
  </si>
  <si>
    <t>hod</t>
  </si>
  <si>
    <t xml:space="preserve"> Uprava stavajiciho zarizeni</t>
  </si>
  <si>
    <t xml:space="preserve"> Montaz-nespecif.polozky</t>
  </si>
  <si>
    <t>Demontáž stávajíícho systému CzechPhone pro vjezdovou bránu</t>
  </si>
  <si>
    <t>KOORDINACE POSTUPU PRACI</t>
  </si>
  <si>
    <t xml:space="preserve"> S ostatnimi profesemi</t>
  </si>
  <si>
    <t>Demontáže - celkem</t>
  </si>
  <si>
    <t>Slaboproudá el. instalace-referenční výrobek</t>
  </si>
  <si>
    <t>DOROZUMÍVACÍ AUDIOSYSTÉM PRO PAVILONY A, B, C, TV</t>
  </si>
  <si>
    <t>TELEFONY</t>
  </si>
  <si>
    <t>9600042 TET-302 Telefon, systém 2 vodičový, 2 tlačítka. Rozlišené vyzvánění od dveří bytu.</t>
  </si>
  <si>
    <t>VNĚJŠÍ VSTUPNÍ PANELY A INSTALAČNÍ PŘÍSLUŠENSTVÍ</t>
  </si>
  <si>
    <t>9670168 MAN-501 Modul hlasový, systém 2 vodičový</t>
  </si>
  <si>
    <t>9670166 MLN-500 Modul prázdný</t>
  </si>
  <si>
    <t>9660071 PPS-52106 Vstupní panel, 6 jednostranných tlačítek a 1 pozice</t>
  </si>
  <si>
    <t>9740007 CMO-006 Zápustná instalační krabice</t>
  </si>
  <si>
    <t>9740004 CEM-001 Oddělovače zápustných krabic</t>
  </si>
  <si>
    <t>9740188 CSU-513 Nástěnná instalační krabice</t>
  </si>
  <si>
    <t>9740172 CSU-000 Oddělovače nástěnných krabic</t>
  </si>
  <si>
    <t>9730084 DIV-041 Odbočovač vstupního panelu</t>
  </si>
  <si>
    <t>9770052 RVE-017 Komponent pro ukončení linky</t>
  </si>
  <si>
    <t>VNITŘNÍ VSTUPNÍ PANELY A INSTALAČNÍ PŘÍSLUŠENSTVÍ</t>
  </si>
  <si>
    <t>9670164 MAN-500 Modul hlasový, systém 2 vodičový</t>
  </si>
  <si>
    <t>9660084 PPS-52203 Vstupní panel, 3 jednostranná tlačítka a 2 pozice</t>
  </si>
  <si>
    <t>9730080 DIV-064 Odbočovač, systém 2 vodičový, 4 výstupy</t>
  </si>
  <si>
    <t>NAPÁJECÍ ZDROJE, ELEKTRICKÉ ZÁMKY A OSTATNÍ PŘÍSLUŠENSTVÍ</t>
  </si>
  <si>
    <t>9650004 ALS-020 Napájecí zdroj/převodník</t>
  </si>
  <si>
    <t>9620011 ALM-040 Napájecí zdroj/převodník DC</t>
  </si>
  <si>
    <t>9730023 ASC-001 přepínač řízený externím signálem</t>
  </si>
  <si>
    <t>9620001 ABR-021 Elektrický zámek kompaktní, 12-18V AC/DC</t>
  </si>
  <si>
    <t>KRABICE S KRYTÍM 005.CS.K_KB, 103x103x57</t>
  </si>
  <si>
    <t>KRABICE NA  POVRCH BEZHALOGENOVÁ, 103x103x57</t>
  </si>
  <si>
    <t>Minirozvaděč SDB 03 PS 150x190x125</t>
  </si>
  <si>
    <t>CAB-207, Izolovaný kabel 2x1 mm2, optimalizovaný</t>
  </si>
  <si>
    <t>m</t>
  </si>
  <si>
    <t>CAB-357, Izolovaný kabel 2x1 mm2, optimalizovaný pro uložení do země</t>
  </si>
  <si>
    <t>Lišta vkládací LV 18X13</t>
  </si>
  <si>
    <t>Lišta vkládací LV 24x22</t>
  </si>
  <si>
    <t>Příchytka PDKS 13, 3--13 mm,</t>
  </si>
  <si>
    <t>Trubka ohebná pro střední mech. namáhání FX 16</t>
  </si>
  <si>
    <t>CYKY-J 3x1.5 , vč. ukončení, zapojení a označení štítky</t>
  </si>
  <si>
    <t>Doplnění jitiče 10B/1 do stávajících rozvaděčů stavby</t>
  </si>
  <si>
    <t>kpl</t>
  </si>
  <si>
    <t>Protipožární zátka min. EI 60</t>
  </si>
  <si>
    <t>Protipožární tmel</t>
  </si>
  <si>
    <t>Protipožární nástřik pro kabely v CHÚC</t>
  </si>
  <si>
    <t>ELEKTRICKÝ ZVONEK PRO BYT U TĚLOCVIČNY</t>
  </si>
  <si>
    <t>ELEKTROBOCK ZV2-Econom elektronický drátový zvonek 0005</t>
  </si>
  <si>
    <t>ZVONČEKOVÉ TLAČÍTKO PDJ 213, IP44</t>
  </si>
  <si>
    <t>DOROZUMÍVACÍ AUDIOSYSTÉM PRO PAVILONY D</t>
  </si>
  <si>
    <t>Podružný materiál</t>
  </si>
  <si>
    <t>Elektromontáže - celkem</t>
  </si>
  <si>
    <t>Hodnota A</t>
  </si>
  <si>
    <t>Hodnota B</t>
  </si>
  <si>
    <t>Základní náklady</t>
  </si>
  <si>
    <t>Dodávka</t>
  </si>
  <si>
    <t>Doprava 3,60%, Přesun 1,00%</t>
  </si>
  <si>
    <t>Montáž - materiál</t>
  </si>
  <si>
    <t>Montáž - práce</t>
  </si>
  <si>
    <t>Mezisoučet 1</t>
  </si>
  <si>
    <t>PPV 6,00% z montáže: materiál + práce</t>
  </si>
  <si>
    <t>Nátěry</t>
  </si>
  <si>
    <t>Zemní práce</t>
  </si>
  <si>
    <t>PPV 0,00% z nátěrů a zemních prací</t>
  </si>
  <si>
    <t>Mezisoučet 2</t>
  </si>
  <si>
    <t>Dodav. dokumentace 0,00% z mezisoučtu 2</t>
  </si>
  <si>
    <t>Rizika a pojištění 0,00% z mezisoučtu 2</t>
  </si>
  <si>
    <t>Opravy v záruce 0,00% z mezisoučtu 1</t>
  </si>
  <si>
    <t>Základní náklady celkem</t>
  </si>
  <si>
    <t>Vedlejší náklady</t>
  </si>
  <si>
    <t>GZS 0,00% z pravé strany mezisoučtu 2</t>
  </si>
  <si>
    <t>Provozní vlivy 0,00% z pravé strany mezisoučtu 2</t>
  </si>
  <si>
    <t>Vedlejší náklady celkem</t>
  </si>
  <si>
    <t>Kompletační činnost</t>
  </si>
  <si>
    <t>Náklady celkem</t>
  </si>
  <si>
    <t>Základ a hodnota DPH 21%</t>
  </si>
  <si>
    <t>Základ a hodnota DPH 15%</t>
  </si>
  <si>
    <t>Náklady celkem s DPH</t>
  </si>
  <si>
    <t>Roční nárůst cen 0,00%</t>
  </si>
  <si>
    <t>Součty odstavců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</si>
</sst>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238"/>
      <scheme val="minor"/>
    </font>
    <font>
      <sz val="9"/>
      <color rgb="FF000000"/>
      <name val="敓潧⁥䥕蘀励끘ʐ☸ဈ_x0008_"/>
      <charset val="238"/>
    </font>
    <font>
      <b/>
      <sz val="11"/>
      <color rgb="FF000000"/>
      <name val="敓潧⁥䥕蘀励끘ʐ☸ဈ_x0008_"/>
      <charset val="238"/>
    </font>
    <font>
      <b/>
      <sz val="10"/>
      <color rgb="FF000000"/>
      <name val="敓潧⁥䥕蘀励끘ʐ☸ဈ_x0008_"/>
      <charset val="238"/>
    </font>
    <font>
      <b/>
      <sz val="9"/>
      <color rgb="FF000000"/>
      <name val="敓潧⁥䥕蘀励끘ʐ☸ဈ_x0008_"/>
      <charset val="238"/>
    </font>
    <font>
      <i/>
      <sz val="10"/>
      <color rgb="FF000000"/>
      <name val="敓潧⁥䥕蘀励끘ʐ☸ဈ_x0008_"/>
      <charset val="238"/>
    </font>
  </fonts>
  <fills count="8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E0FEE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E0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49" fontId="1" fillId="2" borderId="1" xfId="0" applyNumberFormat="1" applyFont="1" applyFill="1" applyBorder="1" applyAlignment="1">
      <alignment horizontal="left"/>
    </xf>
    <xf numFmtId="0" fontId="0" fillId="0" borderId="1" xfId="0" applyBorder="1"/>
    <xf numFmtId="49" fontId="2" fillId="3" borderId="1" xfId="0" applyNumberFormat="1" applyFont="1" applyFill="1" applyBorder="1" applyAlignment="1">
      <alignment horizontal="left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1" fillId="5" borderId="1" xfId="0" applyNumberFormat="1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left" wrapText="1"/>
    </xf>
    <xf numFmtId="0" fontId="0" fillId="0" borderId="0" xfId="0" applyProtection="1"/>
    <xf numFmtId="4" fontId="0" fillId="0" borderId="0" xfId="0" applyNumberFormat="1"/>
    <xf numFmtId="4" fontId="1" fillId="2" borderId="1" xfId="0" applyNumberFormat="1" applyFont="1" applyFill="1" applyBorder="1" applyAlignment="1">
      <alignment horizontal="left"/>
    </xf>
    <xf numFmtId="4" fontId="2" fillId="3" borderId="1" xfId="0" applyNumberFormat="1" applyFont="1" applyFill="1" applyBorder="1" applyAlignment="1">
      <alignment horizontal="right"/>
    </xf>
    <xf numFmtId="4" fontId="1" fillId="5" borderId="1" xfId="0" applyNumberFormat="1" applyFont="1" applyFill="1" applyBorder="1" applyAlignment="1">
      <alignment horizontal="right"/>
    </xf>
    <xf numFmtId="49" fontId="5" fillId="7" borderId="1" xfId="0" applyNumberFormat="1" applyFont="1" applyFill="1" applyBorder="1" applyAlignment="1">
      <alignment horizontal="left"/>
    </xf>
    <xf numFmtId="4" fontId="5" fillId="7" borderId="1" xfId="0" applyNumberFormat="1" applyFont="1" applyFill="1" applyBorder="1" applyAlignment="1">
      <alignment horizontal="right"/>
    </xf>
    <xf numFmtId="4" fontId="3" fillId="4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9" fontId="3" fillId="4" borderId="1" xfId="0" applyNumberFormat="1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tabSelected="1" workbookViewId="0"/>
  </sheetViews>
  <sheetFormatPr defaultRowHeight="15"/>
  <cols>
    <col min="1" max="1" width="39.28515625" style="1" bestFit="1" customWidth="1"/>
    <col min="2" max="2" width="9.140625" style="11"/>
    <col min="3" max="3" width="9.28515625" style="11" bestFit="1" customWidth="1"/>
    <col min="6" max="6" width="0" style="10" hidden="1" customWidth="1"/>
  </cols>
  <sheetData>
    <row r="1" spans="1:4">
      <c r="A1" s="2" t="s">
        <v>0</v>
      </c>
      <c r="B1" s="12" t="s">
        <v>117</v>
      </c>
      <c r="C1" s="12" t="s">
        <v>118</v>
      </c>
      <c r="D1" s="3"/>
    </row>
    <row r="2" spans="1:4">
      <c r="A2" s="6" t="s">
        <v>119</v>
      </c>
      <c r="B2" s="17"/>
      <c r="C2" s="17"/>
      <c r="D2" s="3"/>
    </row>
    <row r="3" spans="1:4">
      <c r="A3" s="7" t="s">
        <v>120</v>
      </c>
      <c r="B3" s="14">
        <f>(Rozpočet!E4)</f>
        <v>0</v>
      </c>
      <c r="C3" s="14"/>
      <c r="D3" s="3"/>
    </row>
    <row r="4" spans="1:4">
      <c r="A4" s="7" t="s">
        <v>121</v>
      </c>
      <c r="B4" s="14">
        <f>B3 * Parametry!B16 / 100</f>
        <v>0</v>
      </c>
      <c r="C4" s="14">
        <f>B3 * Parametry!B17 / 100</f>
        <v>0</v>
      </c>
      <c r="D4" s="3"/>
    </row>
    <row r="5" spans="1:4">
      <c r="A5" s="7" t="s">
        <v>122</v>
      </c>
      <c r="B5" s="14"/>
      <c r="C5" s="14">
        <f>(Rozpočet!E93) + 0</f>
        <v>0</v>
      </c>
      <c r="D5" s="3"/>
    </row>
    <row r="6" spans="1:4">
      <c r="A6" s="7" t="s">
        <v>123</v>
      </c>
      <c r="B6" s="14"/>
      <c r="C6" s="14">
        <f>(Rozpočet!G4) + (Rozpočet!G93) + 0</f>
        <v>0</v>
      </c>
      <c r="D6" s="3"/>
    </row>
    <row r="7" spans="1:4">
      <c r="A7" s="8" t="s">
        <v>124</v>
      </c>
      <c r="B7" s="18">
        <f>B3 + B4</f>
        <v>0</v>
      </c>
      <c r="C7" s="18">
        <f>C3 + C4 + C5 + C6</f>
        <v>0</v>
      </c>
      <c r="D7" s="3"/>
    </row>
    <row r="8" spans="1:4">
      <c r="A8" s="7" t="s">
        <v>125</v>
      </c>
      <c r="B8" s="14"/>
      <c r="C8" s="14">
        <f>(C5 + C6) * Parametry!B18 / 100</f>
        <v>0</v>
      </c>
      <c r="D8" s="3"/>
    </row>
    <row r="9" spans="1:4">
      <c r="A9" s="7" t="s">
        <v>126</v>
      </c>
      <c r="B9" s="14"/>
      <c r="C9" s="14">
        <f>0 + 0</f>
        <v>0</v>
      </c>
      <c r="D9" s="3"/>
    </row>
    <row r="10" spans="1:4">
      <c r="A10" s="7" t="s">
        <v>127</v>
      </c>
      <c r="B10" s="14"/>
      <c r="C10" s="14">
        <f>0 + 0</f>
        <v>0</v>
      </c>
      <c r="D10" s="3"/>
    </row>
    <row r="11" spans="1:4">
      <c r="A11" s="7" t="s">
        <v>128</v>
      </c>
      <c r="B11" s="14"/>
      <c r="C11" s="14">
        <f>(C9 + C10) * Parametry!B19 / 100</f>
        <v>0</v>
      </c>
      <c r="D11" s="3"/>
    </row>
    <row r="12" spans="1:4">
      <c r="A12" s="8" t="s">
        <v>129</v>
      </c>
      <c r="B12" s="18">
        <f>B7</f>
        <v>0</v>
      </c>
      <c r="C12" s="18">
        <f>C7 + C8 + C9 + C10 + C11</f>
        <v>0</v>
      </c>
      <c r="D12" s="3"/>
    </row>
    <row r="13" spans="1:4">
      <c r="A13" s="7" t="s">
        <v>130</v>
      </c>
      <c r="B13" s="14"/>
      <c r="C13" s="14">
        <f>(B12 + C12) * Parametry!B20 / 100</f>
        <v>0</v>
      </c>
      <c r="D13" s="3"/>
    </row>
    <row r="14" spans="1:4">
      <c r="A14" s="7" t="s">
        <v>131</v>
      </c>
      <c r="B14" s="14"/>
      <c r="C14" s="14">
        <f>(B12 + C12) * Parametry!B21 / 100</f>
        <v>0</v>
      </c>
      <c r="D14" s="3"/>
    </row>
    <row r="15" spans="1:4">
      <c r="A15" s="7" t="s">
        <v>132</v>
      </c>
      <c r="B15" s="14"/>
      <c r="C15" s="14">
        <f>(B7 + C7) * Parametry!B22 / 100</f>
        <v>0</v>
      </c>
      <c r="D15" s="3"/>
    </row>
    <row r="16" spans="1:4">
      <c r="A16" s="6" t="s">
        <v>133</v>
      </c>
      <c r="B16" s="17"/>
      <c r="C16" s="17">
        <f>B12 + C12 + C13 + C14 + C15</f>
        <v>0</v>
      </c>
      <c r="D16" s="3"/>
    </row>
    <row r="17" spans="1:4">
      <c r="A17" s="7" t="s">
        <v>15</v>
      </c>
      <c r="B17" s="14"/>
      <c r="C17" s="14"/>
      <c r="D17" s="3"/>
    </row>
    <row r="18" spans="1:4">
      <c r="A18" s="6" t="s">
        <v>134</v>
      </c>
      <c r="B18" s="17"/>
      <c r="C18" s="17"/>
      <c r="D18" s="3"/>
    </row>
    <row r="19" spans="1:4">
      <c r="A19" s="7" t="s">
        <v>135</v>
      </c>
      <c r="B19" s="14"/>
      <c r="C19" s="14">
        <f>C12 * Parametry!B23 / 100</f>
        <v>0</v>
      </c>
      <c r="D19" s="3"/>
    </row>
    <row r="20" spans="1:4">
      <c r="A20" s="7" t="s">
        <v>136</v>
      </c>
      <c r="B20" s="14"/>
      <c r="C20" s="14">
        <f>C12 * Parametry!B24 / 100</f>
        <v>0</v>
      </c>
      <c r="D20" s="3"/>
    </row>
    <row r="21" spans="1:4">
      <c r="A21" s="6" t="s">
        <v>137</v>
      </c>
      <c r="B21" s="17"/>
      <c r="C21" s="17">
        <f>C19 + C20</f>
        <v>0</v>
      </c>
      <c r="D21" s="3"/>
    </row>
    <row r="22" spans="1:4">
      <c r="A22" s="7" t="s">
        <v>138</v>
      </c>
      <c r="B22" s="14"/>
      <c r="C22" s="14">
        <f>Parametry!B25 * Parametry!B28 * (C16 * Parametry!B27)^Parametry!B26</f>
        <v>0</v>
      </c>
      <c r="D22" s="3"/>
    </row>
    <row r="23" spans="1:4">
      <c r="A23" s="7" t="s">
        <v>15</v>
      </c>
      <c r="B23" s="14"/>
      <c r="C23" s="14"/>
      <c r="D23" s="3"/>
    </row>
    <row r="24" spans="1:4">
      <c r="A24" s="4" t="s">
        <v>139</v>
      </c>
      <c r="B24" s="13"/>
      <c r="C24" s="13">
        <f>C16 + C21 + C22</f>
        <v>0</v>
      </c>
      <c r="D24" s="3"/>
    </row>
    <row r="25" spans="1:4">
      <c r="A25" s="7" t="s">
        <v>140</v>
      </c>
      <c r="B25" s="14">
        <f>(SUM(Rozpočet!E3)+SUM(Rozpočet!E17,Rozpočet!E19:E27,Rozpočet!E29:E34,Rozpočet!E36:E47,Rozpočet!E50:E53,Rozpočet!E55:E58,Rozpočet!E80:E86,Rozpočet!E89,Rozpočet!E92)) + (SUM(Rozpočet!G3)+SUM(Rozpočet!G17,Rozpočet!G19:G27,Rozpočet!G29:G34,Rozpočet!G36:G47,Rozpočet!G50:G53,Rozpočet!G55:G58,Rozpočet!G80:G86,Rozpočet!G89)) + B4 + C4 + C8 + C11 + C13 + C14 + C15 + C21 + C22</f>
        <v>0</v>
      </c>
      <c r="C25" s="14">
        <f>B25 * Parametry!B31 / 100</f>
        <v>0</v>
      </c>
      <c r="D25" s="3"/>
    </row>
    <row r="26" spans="1:4">
      <c r="A26" s="7" t="s">
        <v>141</v>
      </c>
      <c r="B26" s="14">
        <f>0 + 0</f>
        <v>0</v>
      </c>
      <c r="C26" s="14">
        <f>B26 * Parametry!B32 / 100</f>
        <v>0</v>
      </c>
      <c r="D26" s="3"/>
    </row>
    <row r="27" spans="1:4">
      <c r="A27" s="4" t="s">
        <v>142</v>
      </c>
      <c r="B27" s="13"/>
      <c r="C27" s="13">
        <f>C24 + C25 + C26</f>
        <v>0</v>
      </c>
      <c r="D27" s="3"/>
    </row>
    <row r="28" spans="1:4">
      <c r="A28" s="7" t="s">
        <v>15</v>
      </c>
      <c r="B28" s="14"/>
      <c r="C28" s="14"/>
      <c r="D28" s="3"/>
    </row>
    <row r="29" spans="1:4">
      <c r="A29" s="7" t="s">
        <v>143</v>
      </c>
      <c r="B29" s="14"/>
      <c r="C29" s="14">
        <f>C24 * Parametry!B29 / 100</f>
        <v>0</v>
      </c>
      <c r="D29" s="3"/>
    </row>
    <row r="30" spans="1:4">
      <c r="A30" s="7" t="s">
        <v>143</v>
      </c>
      <c r="B30" s="14"/>
      <c r="C30" s="14">
        <f>C24 * Parametry!B30 / 100</f>
        <v>0</v>
      </c>
      <c r="D30" s="3"/>
    </row>
    <row r="31" spans="1:4">
      <c r="A31" s="6" t="s">
        <v>144</v>
      </c>
      <c r="B31" s="19" t="s">
        <v>53</v>
      </c>
      <c r="C31" s="19" t="s">
        <v>55</v>
      </c>
      <c r="D31" s="3"/>
    </row>
    <row r="32" spans="1:4">
      <c r="A32" s="7" t="s">
        <v>59</v>
      </c>
      <c r="B32" s="14">
        <f>(Rozpočet!E4)</f>
        <v>0</v>
      </c>
      <c r="C32" s="14">
        <f>(Rozpočet!G4)</f>
        <v>0</v>
      </c>
      <c r="D32" s="3"/>
    </row>
    <row r="33" spans="1:4">
      <c r="A33" s="7" t="s">
        <v>60</v>
      </c>
      <c r="B33" s="14">
        <f>(Rozpočet!E13)</f>
        <v>0</v>
      </c>
      <c r="C33" s="14">
        <f>(Rozpočet!G13)</f>
        <v>0</v>
      </c>
      <c r="D33" s="3"/>
    </row>
    <row r="34" spans="1:4">
      <c r="A34" s="7" t="s">
        <v>72</v>
      </c>
      <c r="B34" s="14">
        <f>(Rozpočet!E93)</f>
        <v>0</v>
      </c>
      <c r="C34" s="14">
        <f>(Rozpočet!G93)</f>
        <v>0</v>
      </c>
      <c r="D34" s="3"/>
    </row>
    <row r="35" spans="1:4">
      <c r="A35" s="7" t="s">
        <v>15</v>
      </c>
      <c r="B35" s="14"/>
      <c r="C35" s="14"/>
      <c r="D35" s="3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4"/>
  <sheetViews>
    <sheetView workbookViewId="0"/>
  </sheetViews>
  <sheetFormatPr defaultRowHeight="15"/>
  <cols>
    <col min="1" max="1" width="92.42578125" style="1" bestFit="1" customWidth="1"/>
    <col min="2" max="2" width="4" style="1" bestFit="1" customWidth="1"/>
    <col min="3" max="3" width="6.42578125" style="11" bestFit="1" customWidth="1"/>
    <col min="4" max="4" width="7.140625" style="11" bestFit="1" customWidth="1"/>
    <col min="5" max="5" width="13.42578125" style="11" bestFit="1" customWidth="1"/>
    <col min="6" max="6" width="6.42578125" style="11" bestFit="1" customWidth="1"/>
    <col min="7" max="7" width="12.5703125" style="11" bestFit="1" customWidth="1"/>
    <col min="8" max="8" width="5.28515625" style="11" bestFit="1" customWidth="1"/>
    <col min="9" max="9" width="11.42578125" style="11" bestFit="1" customWidth="1"/>
    <col min="12" max="12" width="0" style="10" hidden="1" customWidth="1"/>
  </cols>
  <sheetData>
    <row r="1" spans="1:11">
      <c r="A1" s="2" t="s">
        <v>0</v>
      </c>
      <c r="B1" s="2" t="s">
        <v>51</v>
      </c>
      <c r="C1" s="12" t="s">
        <v>52</v>
      </c>
      <c r="D1" s="12" t="s">
        <v>53</v>
      </c>
      <c r="E1" s="12" t="s">
        <v>54</v>
      </c>
      <c r="F1" s="12" t="s">
        <v>55</v>
      </c>
      <c r="G1" s="12" t="s">
        <v>56</v>
      </c>
      <c r="H1" s="12" t="s">
        <v>57</v>
      </c>
      <c r="I1" s="12" t="s">
        <v>58</v>
      </c>
      <c r="J1" s="3"/>
      <c r="K1" s="3"/>
    </row>
    <row r="2" spans="1:11">
      <c r="A2" s="4" t="s">
        <v>59</v>
      </c>
      <c r="B2" s="4" t="s">
        <v>15</v>
      </c>
      <c r="C2" s="13"/>
      <c r="D2" s="13"/>
      <c r="E2" s="13"/>
      <c r="F2" s="13"/>
      <c r="G2" s="13"/>
      <c r="H2" s="13"/>
      <c r="I2" s="13"/>
      <c r="J2" s="3"/>
      <c r="K2" s="3"/>
    </row>
    <row r="3" spans="1:11">
      <c r="A3" s="7" t="s">
        <v>60</v>
      </c>
      <c r="B3" s="7" t="s">
        <v>61</v>
      </c>
      <c r="C3" s="14">
        <v>1</v>
      </c>
      <c r="D3" s="14"/>
      <c r="E3" s="14">
        <f>C3*D3</f>
        <v>0</v>
      </c>
      <c r="F3" s="14"/>
      <c r="G3" s="14">
        <f>C3*F3</f>
        <v>0</v>
      </c>
      <c r="H3" s="14">
        <f>D3+F3</f>
        <v>0</v>
      </c>
      <c r="I3" s="14">
        <f>E3+G3</f>
        <v>0</v>
      </c>
      <c r="J3" s="3"/>
      <c r="K3" s="3"/>
    </row>
    <row r="4" spans="1:11">
      <c r="A4" s="4" t="s">
        <v>62</v>
      </c>
      <c r="B4" s="4" t="s">
        <v>15</v>
      </c>
      <c r="C4" s="13"/>
      <c r="D4" s="13"/>
      <c r="E4" s="13">
        <f>SUM(E3:E3)</f>
        <v>0</v>
      </c>
      <c r="F4" s="13"/>
      <c r="G4" s="13">
        <f>SUM(G3:G3)</f>
        <v>0</v>
      </c>
      <c r="H4" s="13"/>
      <c r="I4" s="13">
        <f>SUM(I3:I3)</f>
        <v>0</v>
      </c>
      <c r="J4" s="3"/>
      <c r="K4" s="3"/>
    </row>
    <row r="5" spans="1:11">
      <c r="A5" s="4" t="s">
        <v>60</v>
      </c>
      <c r="B5" s="4" t="s">
        <v>15</v>
      </c>
      <c r="C5" s="13"/>
      <c r="D5" s="13"/>
      <c r="E5" s="13"/>
      <c r="F5" s="13"/>
      <c r="G5" s="13"/>
      <c r="H5" s="13"/>
      <c r="I5" s="13"/>
      <c r="J5" s="3"/>
      <c r="K5" s="3"/>
    </row>
    <row r="6" spans="1:11">
      <c r="A6" s="15" t="s">
        <v>63</v>
      </c>
      <c r="B6" s="15" t="s">
        <v>15</v>
      </c>
      <c r="C6" s="16"/>
      <c r="D6" s="16"/>
      <c r="E6" s="16"/>
      <c r="F6" s="16"/>
      <c r="G6" s="16"/>
      <c r="H6" s="16"/>
      <c r="I6" s="16"/>
      <c r="J6" s="3"/>
      <c r="K6" s="3"/>
    </row>
    <row r="7" spans="1:11">
      <c r="A7" s="7" t="s">
        <v>64</v>
      </c>
      <c r="B7" s="7" t="s">
        <v>65</v>
      </c>
      <c r="C7" s="14">
        <v>24</v>
      </c>
      <c r="D7" s="14"/>
      <c r="E7" s="14">
        <f>C7*D7</f>
        <v>0</v>
      </c>
      <c r="F7" s="14"/>
      <c r="G7" s="14">
        <f>C7*F7</f>
        <v>0</v>
      </c>
      <c r="H7" s="14">
        <f>D7+F7</f>
        <v>0</v>
      </c>
      <c r="I7" s="14">
        <f>E7+G7</f>
        <v>0</v>
      </c>
      <c r="J7" s="3"/>
      <c r="K7" s="3"/>
    </row>
    <row r="8" spans="1:11">
      <c r="A8" s="7" t="s">
        <v>66</v>
      </c>
      <c r="B8" s="7" t="s">
        <v>65</v>
      </c>
      <c r="C8" s="14">
        <v>5</v>
      </c>
      <c r="D8" s="14"/>
      <c r="E8" s="14">
        <f>C8*D8</f>
        <v>0</v>
      </c>
      <c r="F8" s="14"/>
      <c r="G8" s="14">
        <f>C8*F8</f>
        <v>0</v>
      </c>
      <c r="H8" s="14">
        <f>D8+F8</f>
        <v>0</v>
      </c>
      <c r="I8" s="14">
        <f>E8+G8</f>
        <v>0</v>
      </c>
      <c r="J8" s="3"/>
      <c r="K8" s="3"/>
    </row>
    <row r="9" spans="1:11">
      <c r="A9" s="7" t="s">
        <v>67</v>
      </c>
      <c r="B9" s="7" t="s">
        <v>65</v>
      </c>
      <c r="C9" s="14">
        <v>15</v>
      </c>
      <c r="D9" s="14"/>
      <c r="E9" s="14">
        <f>C9*D9</f>
        <v>0</v>
      </c>
      <c r="F9" s="14"/>
      <c r="G9" s="14">
        <f>C9*F9</f>
        <v>0</v>
      </c>
      <c r="H9" s="14">
        <f>D9+F9</f>
        <v>0</v>
      </c>
      <c r="I9" s="14">
        <f>E9+G9</f>
        <v>0</v>
      </c>
      <c r="J9" s="3"/>
      <c r="K9" s="3"/>
    </row>
    <row r="10" spans="1:11">
      <c r="A10" s="7" t="s">
        <v>68</v>
      </c>
      <c r="B10" s="7" t="s">
        <v>65</v>
      </c>
      <c r="C10" s="14">
        <v>6</v>
      </c>
      <c r="D10" s="14"/>
      <c r="E10" s="14">
        <f>C10*D10</f>
        <v>0</v>
      </c>
      <c r="F10" s="14"/>
      <c r="G10" s="14">
        <f>C10*F10</f>
        <v>0</v>
      </c>
      <c r="H10" s="14">
        <f>D10+F10</f>
        <v>0</v>
      </c>
      <c r="I10" s="14">
        <f>E10+G10</f>
        <v>0</v>
      </c>
      <c r="J10" s="3"/>
      <c r="K10" s="3"/>
    </row>
    <row r="11" spans="1:11">
      <c r="A11" s="15" t="s">
        <v>69</v>
      </c>
      <c r="B11" s="15" t="s">
        <v>15</v>
      </c>
      <c r="C11" s="16"/>
      <c r="D11" s="16"/>
      <c r="E11" s="16"/>
      <c r="F11" s="16"/>
      <c r="G11" s="16"/>
      <c r="H11" s="16"/>
      <c r="I11" s="16"/>
      <c r="J11" s="3"/>
      <c r="K11" s="3"/>
    </row>
    <row r="12" spans="1:11">
      <c r="A12" s="7" t="s">
        <v>70</v>
      </c>
      <c r="B12" s="7" t="s">
        <v>65</v>
      </c>
      <c r="C12" s="14">
        <v>7</v>
      </c>
      <c r="D12" s="14"/>
      <c r="E12" s="14">
        <f>C12*D12</f>
        <v>0</v>
      </c>
      <c r="F12" s="14"/>
      <c r="G12" s="14">
        <f>C12*F12</f>
        <v>0</v>
      </c>
      <c r="H12" s="14">
        <f>D12+F12</f>
        <v>0</v>
      </c>
      <c r="I12" s="14">
        <f>E12+G12</f>
        <v>0</v>
      </c>
      <c r="J12" s="3"/>
      <c r="K12" s="3"/>
    </row>
    <row r="13" spans="1:11">
      <c r="A13" s="4" t="s">
        <v>71</v>
      </c>
      <c r="B13" s="4" t="s">
        <v>15</v>
      </c>
      <c r="C13" s="13"/>
      <c r="D13" s="13"/>
      <c r="E13" s="13">
        <f>SUM(E6:E12)</f>
        <v>0</v>
      </c>
      <c r="F13" s="13"/>
      <c r="G13" s="13">
        <f>SUM(G6:G12)</f>
        <v>0</v>
      </c>
      <c r="H13" s="13"/>
      <c r="I13" s="13">
        <f>SUM(I6:I12)</f>
        <v>0</v>
      </c>
      <c r="J13" s="3"/>
      <c r="K13" s="3"/>
    </row>
    <row r="14" spans="1:11">
      <c r="A14" s="4" t="s">
        <v>72</v>
      </c>
      <c r="B14" s="4" t="s">
        <v>15</v>
      </c>
      <c r="C14" s="13"/>
      <c r="D14" s="13"/>
      <c r="E14" s="13"/>
      <c r="F14" s="13"/>
      <c r="G14" s="13"/>
      <c r="H14" s="13"/>
      <c r="I14" s="13"/>
      <c r="J14" s="3"/>
      <c r="K14" s="3"/>
    </row>
    <row r="15" spans="1:11">
      <c r="A15" s="6" t="s">
        <v>73</v>
      </c>
      <c r="B15" s="6" t="s">
        <v>15</v>
      </c>
      <c r="C15" s="17"/>
      <c r="D15" s="17"/>
      <c r="E15" s="17"/>
      <c r="F15" s="17"/>
      <c r="G15" s="17"/>
      <c r="H15" s="17">
        <f>D15+F15</f>
        <v>0</v>
      </c>
      <c r="I15" s="17">
        <f>E15+G15</f>
        <v>0</v>
      </c>
      <c r="J15" s="3"/>
      <c r="K15" s="3"/>
    </row>
    <row r="16" spans="1:11">
      <c r="A16" s="15" t="s">
        <v>74</v>
      </c>
      <c r="B16" s="15" t="s">
        <v>15</v>
      </c>
      <c r="C16" s="16"/>
      <c r="D16" s="16"/>
      <c r="E16" s="16"/>
      <c r="F16" s="16"/>
      <c r="G16" s="16"/>
      <c r="H16" s="16">
        <f>D16+F16</f>
        <v>0</v>
      </c>
      <c r="I16" s="16">
        <f>E16+G16</f>
        <v>0</v>
      </c>
      <c r="J16" s="3"/>
      <c r="K16" s="3"/>
    </row>
    <row r="17" spans="1:11">
      <c r="A17" s="7" t="s">
        <v>75</v>
      </c>
      <c r="B17" s="7" t="s">
        <v>61</v>
      </c>
      <c r="C17" s="14">
        <v>9</v>
      </c>
      <c r="D17" s="14"/>
      <c r="E17" s="14">
        <f>C17*D17</f>
        <v>0</v>
      </c>
      <c r="F17" s="14"/>
      <c r="G17" s="14">
        <f>C17*F17</f>
        <v>0</v>
      </c>
      <c r="H17" s="14">
        <f>D17+F17</f>
        <v>0</v>
      </c>
      <c r="I17" s="14">
        <f>E17+G17</f>
        <v>0</v>
      </c>
      <c r="J17" s="3"/>
      <c r="K17" s="3"/>
    </row>
    <row r="18" spans="1:11">
      <c r="A18" s="15" t="s">
        <v>76</v>
      </c>
      <c r="B18" s="15" t="s">
        <v>15</v>
      </c>
      <c r="C18" s="16"/>
      <c r="D18" s="16"/>
      <c r="E18" s="16"/>
      <c r="F18" s="16"/>
      <c r="G18" s="16"/>
      <c r="H18" s="16">
        <f>D18+F18</f>
        <v>0</v>
      </c>
      <c r="I18" s="16">
        <f>E18+G18</f>
        <v>0</v>
      </c>
      <c r="J18" s="3"/>
      <c r="K18" s="3"/>
    </row>
    <row r="19" spans="1:11">
      <c r="A19" s="7" t="s">
        <v>77</v>
      </c>
      <c r="B19" s="7" t="s">
        <v>61</v>
      </c>
      <c r="C19" s="14">
        <v>4</v>
      </c>
      <c r="D19" s="14"/>
      <c r="E19" s="14">
        <f>C19*D19</f>
        <v>0</v>
      </c>
      <c r="F19" s="14"/>
      <c r="G19" s="14">
        <f>C19*F19</f>
        <v>0</v>
      </c>
      <c r="H19" s="14">
        <f>D19+F19</f>
        <v>0</v>
      </c>
      <c r="I19" s="14">
        <f>E19+G19</f>
        <v>0</v>
      </c>
      <c r="J19" s="3"/>
      <c r="K19" s="3"/>
    </row>
    <row r="20" spans="1:11">
      <c r="A20" s="7" t="s">
        <v>78</v>
      </c>
      <c r="B20" s="7" t="s">
        <v>61</v>
      </c>
      <c r="C20" s="14">
        <v>4</v>
      </c>
      <c r="D20" s="14"/>
      <c r="E20" s="14">
        <f>C20*D20</f>
        <v>0</v>
      </c>
      <c r="F20" s="14"/>
      <c r="G20" s="14">
        <f>C20*F20</f>
        <v>0</v>
      </c>
      <c r="H20" s="14">
        <f>D20+F20</f>
        <v>0</v>
      </c>
      <c r="I20" s="14">
        <f>E20+G20</f>
        <v>0</v>
      </c>
      <c r="J20" s="3"/>
      <c r="K20" s="3"/>
    </row>
    <row r="21" spans="1:11">
      <c r="A21" s="7" t="s">
        <v>79</v>
      </c>
      <c r="B21" s="7" t="s">
        <v>61</v>
      </c>
      <c r="C21" s="14">
        <v>8</v>
      </c>
      <c r="D21" s="14"/>
      <c r="E21" s="14">
        <f>C21*D21</f>
        <v>0</v>
      </c>
      <c r="F21" s="14"/>
      <c r="G21" s="14">
        <f>C21*F21</f>
        <v>0</v>
      </c>
      <c r="H21" s="14">
        <f>D21+F21</f>
        <v>0</v>
      </c>
      <c r="I21" s="14">
        <f>E21+G21</f>
        <v>0</v>
      </c>
      <c r="J21" s="3"/>
      <c r="K21" s="3"/>
    </row>
    <row r="22" spans="1:11">
      <c r="A22" s="7" t="s">
        <v>80</v>
      </c>
      <c r="B22" s="7" t="s">
        <v>61</v>
      </c>
      <c r="C22" s="14">
        <v>4</v>
      </c>
      <c r="D22" s="14"/>
      <c r="E22" s="14">
        <f>C22*D22</f>
        <v>0</v>
      </c>
      <c r="F22" s="14"/>
      <c r="G22" s="14">
        <f>C22*F22</f>
        <v>0</v>
      </c>
      <c r="H22" s="14">
        <f>D22+F22</f>
        <v>0</v>
      </c>
      <c r="I22" s="14">
        <f>E22+G22</f>
        <v>0</v>
      </c>
      <c r="J22" s="3"/>
      <c r="K22" s="3"/>
    </row>
    <row r="23" spans="1:11">
      <c r="A23" s="7" t="s">
        <v>81</v>
      </c>
      <c r="B23" s="7" t="s">
        <v>61</v>
      </c>
      <c r="C23" s="14">
        <v>2</v>
      </c>
      <c r="D23" s="14"/>
      <c r="E23" s="14">
        <f>C23*D23</f>
        <v>0</v>
      </c>
      <c r="F23" s="14"/>
      <c r="G23" s="14">
        <f>C23*F23</f>
        <v>0</v>
      </c>
      <c r="H23" s="14">
        <f>D23+F23</f>
        <v>0</v>
      </c>
      <c r="I23" s="14">
        <f>E23+G23</f>
        <v>0</v>
      </c>
      <c r="J23" s="3"/>
      <c r="K23" s="3"/>
    </row>
    <row r="24" spans="1:11">
      <c r="A24" s="7" t="s">
        <v>82</v>
      </c>
      <c r="B24" s="7" t="s">
        <v>61</v>
      </c>
      <c r="C24" s="14">
        <v>4</v>
      </c>
      <c r="D24" s="14"/>
      <c r="E24" s="14">
        <f>C24*D24</f>
        <v>0</v>
      </c>
      <c r="F24" s="14"/>
      <c r="G24" s="14">
        <f>C24*F24</f>
        <v>0</v>
      </c>
      <c r="H24" s="14">
        <f>D24+F24</f>
        <v>0</v>
      </c>
      <c r="I24" s="14">
        <f>E24+G24</f>
        <v>0</v>
      </c>
      <c r="J24" s="3"/>
      <c r="K24" s="3"/>
    </row>
    <row r="25" spans="1:11">
      <c r="A25" s="7" t="s">
        <v>83</v>
      </c>
      <c r="B25" s="7" t="s">
        <v>61</v>
      </c>
      <c r="C25" s="14">
        <v>2</v>
      </c>
      <c r="D25" s="14"/>
      <c r="E25" s="14">
        <f>C25*D25</f>
        <v>0</v>
      </c>
      <c r="F25" s="14"/>
      <c r="G25" s="14">
        <f>C25*F25</f>
        <v>0</v>
      </c>
      <c r="H25" s="14">
        <f>D25+F25</f>
        <v>0</v>
      </c>
      <c r="I25" s="14">
        <f>E25+G25</f>
        <v>0</v>
      </c>
      <c r="J25" s="3"/>
      <c r="K25" s="3"/>
    </row>
    <row r="26" spans="1:11">
      <c r="A26" s="7" t="s">
        <v>84</v>
      </c>
      <c r="B26" s="7" t="s">
        <v>61</v>
      </c>
      <c r="C26" s="14">
        <v>4</v>
      </c>
      <c r="D26" s="14"/>
      <c r="E26" s="14">
        <f>C26*D26</f>
        <v>0</v>
      </c>
      <c r="F26" s="14"/>
      <c r="G26" s="14">
        <f>C26*F26</f>
        <v>0</v>
      </c>
      <c r="H26" s="14">
        <f>D26+F26</f>
        <v>0</v>
      </c>
      <c r="I26" s="14">
        <f>E26+G26</f>
        <v>0</v>
      </c>
      <c r="J26" s="3"/>
      <c r="K26" s="3"/>
    </row>
    <row r="27" spans="1:11">
      <c r="A27" s="7" t="s">
        <v>85</v>
      </c>
      <c r="B27" s="7" t="s">
        <v>61</v>
      </c>
      <c r="C27" s="14">
        <v>1</v>
      </c>
      <c r="D27" s="14"/>
      <c r="E27" s="14">
        <f>C27*D27</f>
        <v>0</v>
      </c>
      <c r="F27" s="14"/>
      <c r="G27" s="14">
        <f>C27*F27</f>
        <v>0</v>
      </c>
      <c r="H27" s="14">
        <f>D27+F27</f>
        <v>0</v>
      </c>
      <c r="I27" s="14">
        <f>E27+G27</f>
        <v>0</v>
      </c>
      <c r="J27" s="3"/>
      <c r="K27" s="3"/>
    </row>
    <row r="28" spans="1:11">
      <c r="A28" s="15" t="s">
        <v>86</v>
      </c>
      <c r="B28" s="15" t="s">
        <v>15</v>
      </c>
      <c r="C28" s="16"/>
      <c r="D28" s="16"/>
      <c r="E28" s="16"/>
      <c r="F28" s="16"/>
      <c r="G28" s="16"/>
      <c r="H28" s="16">
        <f>D28+F28</f>
        <v>0</v>
      </c>
      <c r="I28" s="16">
        <f>E28+G28</f>
        <v>0</v>
      </c>
      <c r="J28" s="3"/>
      <c r="K28" s="3"/>
    </row>
    <row r="29" spans="1:11">
      <c r="A29" s="7" t="s">
        <v>87</v>
      </c>
      <c r="B29" s="7" t="s">
        <v>61</v>
      </c>
      <c r="C29" s="14">
        <v>4</v>
      </c>
      <c r="D29" s="14"/>
      <c r="E29" s="14">
        <f>C29*D29</f>
        <v>0</v>
      </c>
      <c r="F29" s="14"/>
      <c r="G29" s="14">
        <f>C29*F29</f>
        <v>0</v>
      </c>
      <c r="H29" s="14">
        <f>D29+F29</f>
        <v>0</v>
      </c>
      <c r="I29" s="14">
        <f>E29+G29</f>
        <v>0</v>
      </c>
      <c r="J29" s="3"/>
      <c r="K29" s="3"/>
    </row>
    <row r="30" spans="1:11">
      <c r="A30" s="7" t="s">
        <v>78</v>
      </c>
      <c r="B30" s="7" t="s">
        <v>61</v>
      </c>
      <c r="C30" s="14">
        <v>4</v>
      </c>
      <c r="D30" s="14"/>
      <c r="E30" s="14">
        <f>C30*D30</f>
        <v>0</v>
      </c>
      <c r="F30" s="14"/>
      <c r="G30" s="14">
        <f>C30*F30</f>
        <v>0</v>
      </c>
      <c r="H30" s="14">
        <f>D30+F30</f>
        <v>0</v>
      </c>
      <c r="I30" s="14">
        <f>E30+G30</f>
        <v>0</v>
      </c>
      <c r="J30" s="3"/>
      <c r="K30" s="3"/>
    </row>
    <row r="31" spans="1:11">
      <c r="A31" s="7" t="s">
        <v>88</v>
      </c>
      <c r="B31" s="7" t="s">
        <v>61</v>
      </c>
      <c r="C31" s="14">
        <v>4</v>
      </c>
      <c r="D31" s="14"/>
      <c r="E31" s="14">
        <f>C31*D31</f>
        <v>0</v>
      </c>
      <c r="F31" s="14"/>
      <c r="G31" s="14">
        <f>C31*F31</f>
        <v>0</v>
      </c>
      <c r="H31" s="14">
        <f>D31+F31</f>
        <v>0</v>
      </c>
      <c r="I31" s="14">
        <f>E31+G31</f>
        <v>0</v>
      </c>
      <c r="J31" s="3"/>
      <c r="K31" s="3"/>
    </row>
    <row r="32" spans="1:11">
      <c r="A32" s="7" t="s">
        <v>82</v>
      </c>
      <c r="B32" s="7" t="s">
        <v>61</v>
      </c>
      <c r="C32" s="14">
        <v>4</v>
      </c>
      <c r="D32" s="14"/>
      <c r="E32" s="14">
        <f>C32*D32</f>
        <v>0</v>
      </c>
      <c r="F32" s="14"/>
      <c r="G32" s="14">
        <f>C32*F32</f>
        <v>0</v>
      </c>
      <c r="H32" s="14">
        <f>D32+F32</f>
        <v>0</v>
      </c>
      <c r="I32" s="14">
        <f>E32+G32</f>
        <v>0</v>
      </c>
      <c r="J32" s="3"/>
      <c r="K32" s="3"/>
    </row>
    <row r="33" spans="1:11">
      <c r="A33" s="7" t="s">
        <v>89</v>
      </c>
      <c r="B33" s="7" t="s">
        <v>61</v>
      </c>
      <c r="C33" s="14">
        <v>4</v>
      </c>
      <c r="D33" s="14"/>
      <c r="E33" s="14">
        <f>C33*D33</f>
        <v>0</v>
      </c>
      <c r="F33" s="14"/>
      <c r="G33" s="14">
        <f>C33*F33</f>
        <v>0</v>
      </c>
      <c r="H33" s="14">
        <f>D33+F33</f>
        <v>0</v>
      </c>
      <c r="I33" s="14">
        <f>E33+G33</f>
        <v>0</v>
      </c>
      <c r="J33" s="3"/>
      <c r="K33" s="3"/>
    </row>
    <row r="34" spans="1:11">
      <c r="A34" s="7" t="s">
        <v>85</v>
      </c>
      <c r="B34" s="7" t="s">
        <v>61</v>
      </c>
      <c r="C34" s="14">
        <v>4</v>
      </c>
      <c r="D34" s="14"/>
      <c r="E34" s="14">
        <f>C34*D34</f>
        <v>0</v>
      </c>
      <c r="F34" s="14"/>
      <c r="G34" s="14">
        <f>C34*F34</f>
        <v>0</v>
      </c>
      <c r="H34" s="14">
        <f>D34+F34</f>
        <v>0</v>
      </c>
      <c r="I34" s="14">
        <f>E34+G34</f>
        <v>0</v>
      </c>
      <c r="J34" s="3"/>
      <c r="K34" s="3"/>
    </row>
    <row r="35" spans="1:11">
      <c r="A35" s="15" t="s">
        <v>90</v>
      </c>
      <c r="B35" s="15" t="s">
        <v>15</v>
      </c>
      <c r="C35" s="16"/>
      <c r="D35" s="16"/>
      <c r="E35" s="16"/>
      <c r="F35" s="16"/>
      <c r="G35" s="16"/>
      <c r="H35" s="16">
        <f>D35+F35</f>
        <v>0</v>
      </c>
      <c r="I35" s="16">
        <f>E35+G35</f>
        <v>0</v>
      </c>
      <c r="J35" s="3"/>
      <c r="K35" s="3"/>
    </row>
    <row r="36" spans="1:11">
      <c r="A36" s="7" t="s">
        <v>91</v>
      </c>
      <c r="B36" s="7" t="s">
        <v>61</v>
      </c>
      <c r="C36" s="14">
        <v>7</v>
      </c>
      <c r="D36" s="14"/>
      <c r="E36" s="14">
        <f>C36*D36</f>
        <v>0</v>
      </c>
      <c r="F36" s="14"/>
      <c r="G36" s="14">
        <f>C36*F36</f>
        <v>0</v>
      </c>
      <c r="H36" s="14">
        <f>D36+F36</f>
        <v>0</v>
      </c>
      <c r="I36" s="14">
        <f>E36+G36</f>
        <v>0</v>
      </c>
      <c r="J36" s="3"/>
      <c r="K36" s="3"/>
    </row>
    <row r="37" spans="1:11">
      <c r="A37" s="7" t="s">
        <v>92</v>
      </c>
      <c r="B37" s="7" t="s">
        <v>61</v>
      </c>
      <c r="C37" s="14">
        <v>1</v>
      </c>
      <c r="D37" s="14"/>
      <c r="E37" s="14">
        <f>C37*D37</f>
        <v>0</v>
      </c>
      <c r="F37" s="14"/>
      <c r="G37" s="14">
        <f>C37*F37</f>
        <v>0</v>
      </c>
      <c r="H37" s="14">
        <f>D37+F37</f>
        <v>0</v>
      </c>
      <c r="I37" s="14">
        <f>E37+G37</f>
        <v>0</v>
      </c>
      <c r="J37" s="3"/>
      <c r="K37" s="3"/>
    </row>
    <row r="38" spans="1:11">
      <c r="A38" s="7" t="s">
        <v>93</v>
      </c>
      <c r="B38" s="7" t="s">
        <v>61</v>
      </c>
      <c r="C38" s="14">
        <v>1</v>
      </c>
      <c r="D38" s="14"/>
      <c r="E38" s="14">
        <f>C38*D38</f>
        <v>0</v>
      </c>
      <c r="F38" s="14"/>
      <c r="G38" s="14">
        <f>C38*F38</f>
        <v>0</v>
      </c>
      <c r="H38" s="14">
        <f>D38+F38</f>
        <v>0</v>
      </c>
      <c r="I38" s="14">
        <f>E38+G38</f>
        <v>0</v>
      </c>
      <c r="J38" s="3"/>
      <c r="K38" s="3"/>
    </row>
    <row r="39" spans="1:11">
      <c r="A39" s="7" t="s">
        <v>94</v>
      </c>
      <c r="B39" s="7" t="s">
        <v>61</v>
      </c>
      <c r="C39" s="14">
        <v>7</v>
      </c>
      <c r="D39" s="14"/>
      <c r="E39" s="14">
        <f>C39*D39</f>
        <v>0</v>
      </c>
      <c r="F39" s="14"/>
      <c r="G39" s="14">
        <f>C39*F39</f>
        <v>0</v>
      </c>
      <c r="H39" s="14">
        <f>D39+F39</f>
        <v>0</v>
      </c>
      <c r="I39" s="14">
        <f>E39+G39</f>
        <v>0</v>
      </c>
      <c r="J39" s="3"/>
      <c r="K39" s="3"/>
    </row>
    <row r="40" spans="1:11">
      <c r="A40" s="7" t="s">
        <v>95</v>
      </c>
      <c r="B40" s="7" t="s">
        <v>61</v>
      </c>
      <c r="C40" s="14">
        <v>14</v>
      </c>
      <c r="D40" s="14"/>
      <c r="E40" s="14">
        <f>C40*D40</f>
        <v>0</v>
      </c>
      <c r="F40" s="14"/>
      <c r="G40" s="14">
        <f>C40*F40</f>
        <v>0</v>
      </c>
      <c r="H40" s="14">
        <f>D40+F40</f>
        <v>0</v>
      </c>
      <c r="I40" s="14">
        <f>E40+G40</f>
        <v>0</v>
      </c>
      <c r="J40" s="3"/>
      <c r="K40" s="3"/>
    </row>
    <row r="41" spans="1:11">
      <c r="A41" s="7" t="s">
        <v>96</v>
      </c>
      <c r="B41" s="7" t="s">
        <v>61</v>
      </c>
      <c r="C41" s="14">
        <v>5</v>
      </c>
      <c r="D41" s="14"/>
      <c r="E41" s="14">
        <f>C41*D41</f>
        <v>0</v>
      </c>
      <c r="F41" s="14"/>
      <c r="G41" s="14">
        <f>C41*F41</f>
        <v>0</v>
      </c>
      <c r="H41" s="14">
        <f>D41+F41</f>
        <v>0</v>
      </c>
      <c r="I41" s="14">
        <f>E41+G41</f>
        <v>0</v>
      </c>
      <c r="J41" s="3"/>
      <c r="K41" s="3"/>
    </row>
    <row r="42" spans="1:11">
      <c r="A42" s="7" t="s">
        <v>97</v>
      </c>
      <c r="B42" s="7" t="s">
        <v>61</v>
      </c>
      <c r="C42" s="14">
        <v>7</v>
      </c>
      <c r="D42" s="14"/>
      <c r="E42" s="14">
        <f>C42*D42</f>
        <v>0</v>
      </c>
      <c r="F42" s="14"/>
      <c r="G42" s="14">
        <f>C42*F42</f>
        <v>0</v>
      </c>
      <c r="H42" s="14">
        <f>D42+F42</f>
        <v>0</v>
      </c>
      <c r="I42" s="14">
        <f>E42+G42</f>
        <v>0</v>
      </c>
      <c r="J42" s="3"/>
      <c r="K42" s="3"/>
    </row>
    <row r="43" spans="1:11">
      <c r="A43" s="7" t="s">
        <v>98</v>
      </c>
      <c r="B43" s="7" t="s">
        <v>99</v>
      </c>
      <c r="C43" s="14">
        <v>450</v>
      </c>
      <c r="D43" s="14"/>
      <c r="E43" s="14">
        <f>C43*D43</f>
        <v>0</v>
      </c>
      <c r="F43" s="14"/>
      <c r="G43" s="14">
        <f>C43*F43</f>
        <v>0</v>
      </c>
      <c r="H43" s="14">
        <f>D43+F43</f>
        <v>0</v>
      </c>
      <c r="I43" s="14">
        <f>E43+G43</f>
        <v>0</v>
      </c>
      <c r="J43" s="3"/>
      <c r="K43" s="3"/>
    </row>
    <row r="44" spans="1:11">
      <c r="A44" s="7" t="s">
        <v>100</v>
      </c>
      <c r="B44" s="7" t="s">
        <v>99</v>
      </c>
      <c r="C44" s="14">
        <v>15</v>
      </c>
      <c r="D44" s="14"/>
      <c r="E44" s="14">
        <f>C44*D44</f>
        <v>0</v>
      </c>
      <c r="F44" s="14"/>
      <c r="G44" s="14">
        <f>C44*F44</f>
        <v>0</v>
      </c>
      <c r="H44" s="14">
        <f>D44+F44</f>
        <v>0</v>
      </c>
      <c r="I44" s="14">
        <f>E44+G44</f>
        <v>0</v>
      </c>
      <c r="J44" s="3"/>
      <c r="K44" s="3"/>
    </row>
    <row r="45" spans="1:11">
      <c r="A45" s="7" t="s">
        <v>101</v>
      </c>
      <c r="B45" s="7" t="s">
        <v>99</v>
      </c>
      <c r="C45" s="14">
        <v>470</v>
      </c>
      <c r="D45" s="14"/>
      <c r="E45" s="14">
        <f>C45*D45</f>
        <v>0</v>
      </c>
      <c r="F45" s="14"/>
      <c r="G45" s="14">
        <f>C45*F45</f>
        <v>0</v>
      </c>
      <c r="H45" s="14">
        <f>D45+F45</f>
        <v>0</v>
      </c>
      <c r="I45" s="14">
        <f>E45+G45</f>
        <v>0</v>
      </c>
      <c r="J45" s="3"/>
      <c r="K45" s="3"/>
    </row>
    <row r="46" spans="1:11">
      <c r="A46" s="7" t="s">
        <v>102</v>
      </c>
      <c r="B46" s="7" t="s">
        <v>99</v>
      </c>
      <c r="C46" s="14">
        <v>480</v>
      </c>
      <c r="D46" s="14"/>
      <c r="E46" s="14">
        <f>C46*D46</f>
        <v>0</v>
      </c>
      <c r="F46" s="14"/>
      <c r="G46" s="14">
        <f>C46*F46</f>
        <v>0</v>
      </c>
      <c r="H46" s="14">
        <f>D46+F46</f>
        <v>0</v>
      </c>
      <c r="I46" s="14">
        <f>E46+G46</f>
        <v>0</v>
      </c>
      <c r="J46" s="3"/>
      <c r="K46" s="3"/>
    </row>
    <row r="47" spans="1:11">
      <c r="A47" s="7" t="s">
        <v>103</v>
      </c>
      <c r="B47" s="7" t="s">
        <v>61</v>
      </c>
      <c r="C47" s="14">
        <v>300</v>
      </c>
      <c r="D47" s="14"/>
      <c r="E47" s="14">
        <f>C47*D47</f>
        <v>0</v>
      </c>
      <c r="F47" s="14"/>
      <c r="G47" s="14">
        <f>C47*F47</f>
        <v>0</v>
      </c>
      <c r="H47" s="14">
        <f>D47+F47</f>
        <v>0</v>
      </c>
      <c r="I47" s="14">
        <f>E47+G47</f>
        <v>0</v>
      </c>
      <c r="J47" s="3"/>
      <c r="K47" s="3"/>
    </row>
    <row r="48" spans="1:11">
      <c r="A48" s="7" t="s">
        <v>104</v>
      </c>
      <c r="B48" s="7" t="s">
        <v>99</v>
      </c>
      <c r="C48" s="14">
        <v>24</v>
      </c>
      <c r="D48" s="14"/>
      <c r="E48" s="14">
        <f>C48*D48</f>
        <v>0</v>
      </c>
      <c r="F48" s="14"/>
      <c r="G48" s="14">
        <f>C48*F48</f>
        <v>0</v>
      </c>
      <c r="H48" s="14">
        <f>D48+F48</f>
        <v>0</v>
      </c>
      <c r="I48" s="14">
        <f>E48+G48</f>
        <v>0</v>
      </c>
      <c r="J48" s="3"/>
      <c r="K48" s="3"/>
    </row>
    <row r="49" spans="1:11">
      <c r="A49" s="7" t="s">
        <v>105</v>
      </c>
      <c r="B49" s="7" t="s">
        <v>99</v>
      </c>
      <c r="C49" s="14">
        <v>165</v>
      </c>
      <c r="D49" s="14"/>
      <c r="E49" s="14">
        <f>C49*D49</f>
        <v>0</v>
      </c>
      <c r="F49" s="14"/>
      <c r="G49" s="14">
        <f>C49*F49</f>
        <v>0</v>
      </c>
      <c r="H49" s="14">
        <f>D49+F49</f>
        <v>0</v>
      </c>
      <c r="I49" s="14">
        <f>E49+G49</f>
        <v>0</v>
      </c>
      <c r="J49" s="3"/>
      <c r="K49" s="3"/>
    </row>
    <row r="50" spans="1:11">
      <c r="A50" s="7" t="s">
        <v>106</v>
      </c>
      <c r="B50" s="7" t="s">
        <v>107</v>
      </c>
      <c r="C50" s="14">
        <v>7</v>
      </c>
      <c r="D50" s="14"/>
      <c r="E50" s="14">
        <f>C50*D50</f>
        <v>0</v>
      </c>
      <c r="F50" s="14"/>
      <c r="G50" s="14">
        <f>C50*F50</f>
        <v>0</v>
      </c>
      <c r="H50" s="14">
        <f>D50+F50</f>
        <v>0</v>
      </c>
      <c r="I50" s="14">
        <f>E50+G50</f>
        <v>0</v>
      </c>
      <c r="J50" s="3"/>
      <c r="K50" s="3"/>
    </row>
    <row r="51" spans="1:11">
      <c r="A51" s="7" t="s">
        <v>108</v>
      </c>
      <c r="B51" s="7" t="s">
        <v>61</v>
      </c>
      <c r="C51" s="14">
        <v>20</v>
      </c>
      <c r="D51" s="14"/>
      <c r="E51" s="14">
        <f>C51*D51</f>
        <v>0</v>
      </c>
      <c r="F51" s="14"/>
      <c r="G51" s="14">
        <f>C51*F51</f>
        <v>0</v>
      </c>
      <c r="H51" s="14">
        <f>D51+F51</f>
        <v>0</v>
      </c>
      <c r="I51" s="14">
        <f>E51+G51</f>
        <v>0</v>
      </c>
      <c r="J51" s="3"/>
      <c r="K51" s="3"/>
    </row>
    <row r="52" spans="1:11">
      <c r="A52" s="7" t="s">
        <v>109</v>
      </c>
      <c r="B52" s="7" t="s">
        <v>61</v>
      </c>
      <c r="C52" s="14">
        <v>380</v>
      </c>
      <c r="D52" s="14"/>
      <c r="E52" s="14">
        <f>C52*D52</f>
        <v>0</v>
      </c>
      <c r="F52" s="14"/>
      <c r="G52" s="14">
        <f>C52*F52</f>
        <v>0</v>
      </c>
      <c r="H52" s="14">
        <f>D52+F52</f>
        <v>0</v>
      </c>
      <c r="I52" s="14">
        <f>E52+G52</f>
        <v>0</v>
      </c>
      <c r="J52" s="3"/>
      <c r="K52" s="3"/>
    </row>
    <row r="53" spans="1:11">
      <c r="A53" s="7" t="s">
        <v>110</v>
      </c>
      <c r="B53" s="7" t="s">
        <v>61</v>
      </c>
      <c r="C53" s="14">
        <v>1</v>
      </c>
      <c r="D53" s="14"/>
      <c r="E53" s="14">
        <f>C53*D53</f>
        <v>0</v>
      </c>
      <c r="F53" s="14"/>
      <c r="G53" s="14">
        <f>C53*F53</f>
        <v>0</v>
      </c>
      <c r="H53" s="14">
        <f>D53+F53</f>
        <v>0</v>
      </c>
      <c r="I53" s="14">
        <f>E53+G53</f>
        <v>0</v>
      </c>
      <c r="J53" s="3"/>
      <c r="K53" s="3"/>
    </row>
    <row r="54" spans="1:11">
      <c r="A54" s="6" t="s">
        <v>111</v>
      </c>
      <c r="B54" s="6" t="s">
        <v>15</v>
      </c>
      <c r="C54" s="17"/>
      <c r="D54" s="17"/>
      <c r="E54" s="17"/>
      <c r="F54" s="17"/>
      <c r="G54" s="17"/>
      <c r="H54" s="17">
        <f>D54+F54</f>
        <v>0</v>
      </c>
      <c r="I54" s="17">
        <f>E54+G54</f>
        <v>0</v>
      </c>
      <c r="J54" s="3"/>
      <c r="K54" s="3"/>
    </row>
    <row r="55" spans="1:11">
      <c r="A55" s="7" t="s">
        <v>112</v>
      </c>
      <c r="B55" s="7" t="s">
        <v>61</v>
      </c>
      <c r="C55" s="14">
        <v>1</v>
      </c>
      <c r="D55" s="14"/>
      <c r="E55" s="14">
        <f>C55*D55</f>
        <v>0</v>
      </c>
      <c r="F55" s="14"/>
      <c r="G55" s="14">
        <f>C55*F55</f>
        <v>0</v>
      </c>
      <c r="H55" s="14">
        <f>D55+F55</f>
        <v>0</v>
      </c>
      <c r="I55" s="14">
        <f>E55+G55</f>
        <v>0</v>
      </c>
      <c r="J55" s="3"/>
      <c r="K55" s="3"/>
    </row>
    <row r="56" spans="1:11">
      <c r="A56" s="7" t="s">
        <v>113</v>
      </c>
      <c r="B56" s="7" t="s">
        <v>61</v>
      </c>
      <c r="C56" s="14">
        <v>1</v>
      </c>
      <c r="D56" s="14"/>
      <c r="E56" s="14">
        <f>C56*D56</f>
        <v>0</v>
      </c>
      <c r="F56" s="14"/>
      <c r="G56" s="14">
        <f>C56*F56</f>
        <v>0</v>
      </c>
      <c r="H56" s="14">
        <f>D56+F56</f>
        <v>0</v>
      </c>
      <c r="I56" s="14">
        <f>E56+G56</f>
        <v>0</v>
      </c>
      <c r="J56" s="3"/>
      <c r="K56" s="3"/>
    </row>
    <row r="57" spans="1:11">
      <c r="A57" s="7" t="s">
        <v>98</v>
      </c>
      <c r="B57" s="7" t="s">
        <v>99</v>
      </c>
      <c r="C57" s="14">
        <v>25</v>
      </c>
      <c r="D57" s="14"/>
      <c r="E57" s="14">
        <f>C57*D57</f>
        <v>0</v>
      </c>
      <c r="F57" s="14"/>
      <c r="G57" s="14">
        <f>C57*F57</f>
        <v>0</v>
      </c>
      <c r="H57" s="14">
        <f>D57+F57</f>
        <v>0</v>
      </c>
      <c r="I57" s="14">
        <f>E57+G57</f>
        <v>0</v>
      </c>
      <c r="J57" s="3"/>
      <c r="K57" s="3"/>
    </row>
    <row r="58" spans="1:11">
      <c r="A58" s="7" t="s">
        <v>101</v>
      </c>
      <c r="B58" s="7" t="s">
        <v>99</v>
      </c>
      <c r="C58" s="14">
        <v>25</v>
      </c>
      <c r="D58" s="14"/>
      <c r="E58" s="14">
        <f>C58*D58</f>
        <v>0</v>
      </c>
      <c r="F58" s="14"/>
      <c r="G58" s="14">
        <f>C58*F58</f>
        <v>0</v>
      </c>
      <c r="H58" s="14">
        <f>D58+F58</f>
        <v>0</v>
      </c>
      <c r="I58" s="14">
        <f>E58+G58</f>
        <v>0</v>
      </c>
      <c r="J58" s="3"/>
      <c r="K58" s="3"/>
    </row>
    <row r="59" spans="1:11">
      <c r="A59" s="6" t="s">
        <v>114</v>
      </c>
      <c r="B59" s="6" t="s">
        <v>15</v>
      </c>
      <c r="C59" s="17"/>
      <c r="D59" s="17"/>
      <c r="E59" s="17"/>
      <c r="F59" s="17"/>
      <c r="G59" s="17"/>
      <c r="H59" s="17">
        <f>D59+F59</f>
        <v>0</v>
      </c>
      <c r="I59" s="17">
        <f>E59+G59</f>
        <v>0</v>
      </c>
      <c r="J59" s="3"/>
      <c r="K59" s="3"/>
    </row>
    <row r="60" spans="1:11">
      <c r="A60" s="15" t="s">
        <v>74</v>
      </c>
      <c r="B60" s="15" t="s">
        <v>15</v>
      </c>
      <c r="C60" s="16"/>
      <c r="D60" s="16"/>
      <c r="E60" s="16"/>
      <c r="F60" s="16"/>
      <c r="G60" s="16"/>
      <c r="H60" s="16">
        <f>D60+F60</f>
        <v>0</v>
      </c>
      <c r="I60" s="16">
        <f>E60+G60</f>
        <v>0</v>
      </c>
      <c r="J60" s="3"/>
      <c r="K60" s="3"/>
    </row>
    <row r="61" spans="1:11">
      <c r="A61" s="7" t="s">
        <v>75</v>
      </c>
      <c r="B61" s="7" t="s">
        <v>15</v>
      </c>
      <c r="C61" s="14">
        <v>3</v>
      </c>
      <c r="D61" s="14"/>
      <c r="E61" s="14">
        <f>C61*D61</f>
        <v>0</v>
      </c>
      <c r="F61" s="14"/>
      <c r="G61" s="14">
        <f>C61*F61</f>
        <v>0</v>
      </c>
      <c r="H61" s="14">
        <f>D61+F61</f>
        <v>0</v>
      </c>
      <c r="I61" s="14">
        <f>E61+G61</f>
        <v>0</v>
      </c>
      <c r="J61" s="3"/>
      <c r="K61" s="3"/>
    </row>
    <row r="62" spans="1:11">
      <c r="A62" s="15" t="s">
        <v>76</v>
      </c>
      <c r="B62" s="15" t="s">
        <v>15</v>
      </c>
      <c r="C62" s="16"/>
      <c r="D62" s="16"/>
      <c r="E62" s="16"/>
      <c r="F62" s="16"/>
      <c r="G62" s="16"/>
      <c r="H62" s="16">
        <f>D62+F62</f>
        <v>0</v>
      </c>
      <c r="I62" s="16">
        <f>E62+G62</f>
        <v>0</v>
      </c>
      <c r="J62" s="3"/>
      <c r="K62" s="3"/>
    </row>
    <row r="63" spans="1:11">
      <c r="A63" s="7" t="s">
        <v>77</v>
      </c>
      <c r="B63" s="7" t="s">
        <v>15</v>
      </c>
      <c r="C63" s="14">
        <v>3</v>
      </c>
      <c r="D63" s="14"/>
      <c r="E63" s="14">
        <f>C63*D63</f>
        <v>0</v>
      </c>
      <c r="F63" s="14"/>
      <c r="G63" s="14">
        <f>C63*F63</f>
        <v>0</v>
      </c>
      <c r="H63" s="14">
        <f>D63+F63</f>
        <v>0</v>
      </c>
      <c r="I63" s="14">
        <f>E63+G63</f>
        <v>0</v>
      </c>
      <c r="J63" s="3"/>
      <c r="K63" s="3"/>
    </row>
    <row r="64" spans="1:11">
      <c r="A64" s="7" t="s">
        <v>78</v>
      </c>
      <c r="B64" s="7" t="s">
        <v>15</v>
      </c>
      <c r="C64" s="14">
        <v>3</v>
      </c>
      <c r="D64" s="14"/>
      <c r="E64" s="14">
        <f>C64*D64</f>
        <v>0</v>
      </c>
      <c r="F64" s="14"/>
      <c r="G64" s="14">
        <f>C64*F64</f>
        <v>0</v>
      </c>
      <c r="H64" s="14">
        <f>D64+F64</f>
        <v>0</v>
      </c>
      <c r="I64" s="14">
        <f>E64+G64</f>
        <v>0</v>
      </c>
      <c r="J64" s="3"/>
      <c r="K64" s="3"/>
    </row>
    <row r="65" spans="1:11">
      <c r="A65" s="7" t="s">
        <v>88</v>
      </c>
      <c r="B65" s="7" t="s">
        <v>15</v>
      </c>
      <c r="C65" s="14">
        <v>3</v>
      </c>
      <c r="D65" s="14"/>
      <c r="E65" s="14">
        <f>C65*D65</f>
        <v>0</v>
      </c>
      <c r="F65" s="14"/>
      <c r="G65" s="14">
        <f>C65*F65</f>
        <v>0</v>
      </c>
      <c r="H65" s="14">
        <f>D65+F65</f>
        <v>0</v>
      </c>
      <c r="I65" s="14">
        <f>E65+G65</f>
        <v>0</v>
      </c>
      <c r="J65" s="3"/>
      <c r="K65" s="3"/>
    </row>
    <row r="66" spans="1:11">
      <c r="A66" s="7" t="s">
        <v>80</v>
      </c>
      <c r="B66" s="7" t="s">
        <v>15</v>
      </c>
      <c r="C66" s="14">
        <v>1</v>
      </c>
      <c r="D66" s="14"/>
      <c r="E66" s="14">
        <f>C66*D66</f>
        <v>0</v>
      </c>
      <c r="F66" s="14"/>
      <c r="G66" s="14">
        <f>C66*F66</f>
        <v>0</v>
      </c>
      <c r="H66" s="14">
        <f>D66+F66</f>
        <v>0</v>
      </c>
      <c r="I66" s="14">
        <f>E66+G66</f>
        <v>0</v>
      </c>
      <c r="J66" s="3"/>
      <c r="K66" s="3"/>
    </row>
    <row r="67" spans="1:11">
      <c r="A67" s="7" t="s">
        <v>82</v>
      </c>
      <c r="B67" s="7" t="s">
        <v>15</v>
      </c>
      <c r="C67" s="14">
        <v>2</v>
      </c>
      <c r="D67" s="14"/>
      <c r="E67" s="14">
        <f>C67*D67</f>
        <v>0</v>
      </c>
      <c r="F67" s="14"/>
      <c r="G67" s="14">
        <f>C67*F67</f>
        <v>0</v>
      </c>
      <c r="H67" s="14">
        <f>D67+F67</f>
        <v>0</v>
      </c>
      <c r="I67" s="14">
        <f>E67+G67</f>
        <v>0</v>
      </c>
      <c r="J67" s="3"/>
      <c r="K67" s="3"/>
    </row>
    <row r="68" spans="1:11">
      <c r="A68" s="7" t="s">
        <v>84</v>
      </c>
      <c r="B68" s="7" t="s">
        <v>15</v>
      </c>
      <c r="C68" s="14">
        <v>1</v>
      </c>
      <c r="D68" s="14"/>
      <c r="E68" s="14">
        <f>C68*D68</f>
        <v>0</v>
      </c>
      <c r="F68" s="14"/>
      <c r="G68" s="14">
        <f>C68*F68</f>
        <v>0</v>
      </c>
      <c r="H68" s="14">
        <f>D68+F68</f>
        <v>0</v>
      </c>
      <c r="I68" s="14">
        <f>E68+G68</f>
        <v>0</v>
      </c>
      <c r="J68" s="3"/>
      <c r="K68" s="3"/>
    </row>
    <row r="69" spans="1:11">
      <c r="A69" s="7" t="s">
        <v>85</v>
      </c>
      <c r="B69" s="7" t="s">
        <v>15</v>
      </c>
      <c r="C69" s="14">
        <v>1</v>
      </c>
      <c r="D69" s="14"/>
      <c r="E69" s="14">
        <f>C69*D69</f>
        <v>0</v>
      </c>
      <c r="F69" s="14"/>
      <c r="G69" s="14">
        <f>C69*F69</f>
        <v>0</v>
      </c>
      <c r="H69" s="14">
        <f>D69+F69</f>
        <v>0</v>
      </c>
      <c r="I69" s="14">
        <f>E69+G69</f>
        <v>0</v>
      </c>
      <c r="J69" s="3"/>
      <c r="K69" s="3"/>
    </row>
    <row r="70" spans="1:11">
      <c r="A70" s="15" t="s">
        <v>86</v>
      </c>
      <c r="B70" s="15" t="s">
        <v>15</v>
      </c>
      <c r="C70" s="16"/>
      <c r="D70" s="16"/>
      <c r="E70" s="16"/>
      <c r="F70" s="16"/>
      <c r="G70" s="16"/>
      <c r="H70" s="16">
        <f>D70+F70</f>
        <v>0</v>
      </c>
      <c r="I70" s="16">
        <f>E70+G70</f>
        <v>0</v>
      </c>
      <c r="J70" s="3"/>
      <c r="K70" s="3"/>
    </row>
    <row r="71" spans="1:11">
      <c r="A71" s="7" t="s">
        <v>87</v>
      </c>
      <c r="B71" s="7" t="s">
        <v>15</v>
      </c>
      <c r="C71" s="14">
        <v>1</v>
      </c>
      <c r="D71" s="14"/>
      <c r="E71" s="14">
        <f>C71*D71</f>
        <v>0</v>
      </c>
      <c r="F71" s="14"/>
      <c r="G71" s="14">
        <f>C71*F71</f>
        <v>0</v>
      </c>
      <c r="H71" s="14">
        <f>D71+F71</f>
        <v>0</v>
      </c>
      <c r="I71" s="14">
        <f>E71+G71</f>
        <v>0</v>
      </c>
      <c r="J71" s="3"/>
      <c r="K71" s="3"/>
    </row>
    <row r="72" spans="1:11">
      <c r="A72" s="7" t="s">
        <v>78</v>
      </c>
      <c r="B72" s="7" t="s">
        <v>15</v>
      </c>
      <c r="C72" s="14">
        <v>1</v>
      </c>
      <c r="D72" s="14"/>
      <c r="E72" s="14">
        <f>C72*D72</f>
        <v>0</v>
      </c>
      <c r="F72" s="14"/>
      <c r="G72" s="14">
        <f>C72*F72</f>
        <v>0</v>
      </c>
      <c r="H72" s="14">
        <f>D72+F72</f>
        <v>0</v>
      </c>
      <c r="I72" s="14">
        <f>E72+G72</f>
        <v>0</v>
      </c>
      <c r="J72" s="3"/>
      <c r="K72" s="3"/>
    </row>
    <row r="73" spans="1:11">
      <c r="A73" s="7" t="s">
        <v>88</v>
      </c>
      <c r="B73" s="7" t="s">
        <v>15</v>
      </c>
      <c r="C73" s="14">
        <v>1</v>
      </c>
      <c r="D73" s="14"/>
      <c r="E73" s="14">
        <f>C73*D73</f>
        <v>0</v>
      </c>
      <c r="F73" s="14"/>
      <c r="G73" s="14">
        <f>C73*F73</f>
        <v>0</v>
      </c>
      <c r="H73" s="14">
        <f>D73+F73</f>
        <v>0</v>
      </c>
      <c r="I73" s="14">
        <f>E73+G73</f>
        <v>0</v>
      </c>
      <c r="J73" s="3"/>
      <c r="K73" s="3"/>
    </row>
    <row r="74" spans="1:11">
      <c r="A74" s="7" t="s">
        <v>82</v>
      </c>
      <c r="B74" s="7" t="s">
        <v>15</v>
      </c>
      <c r="C74" s="14">
        <v>1</v>
      </c>
      <c r="D74" s="14"/>
      <c r="E74" s="14">
        <f>C74*D74</f>
        <v>0</v>
      </c>
      <c r="F74" s="14"/>
      <c r="G74" s="14">
        <f>C74*F74</f>
        <v>0</v>
      </c>
      <c r="H74" s="14">
        <f>D74+F74</f>
        <v>0</v>
      </c>
      <c r="I74" s="14">
        <f>E74+G74</f>
        <v>0</v>
      </c>
      <c r="J74" s="3"/>
      <c r="K74" s="3"/>
    </row>
    <row r="75" spans="1:11">
      <c r="A75" s="7" t="s">
        <v>89</v>
      </c>
      <c r="B75" s="7" t="s">
        <v>15</v>
      </c>
      <c r="C75" s="14">
        <v>1</v>
      </c>
      <c r="D75" s="14"/>
      <c r="E75" s="14">
        <f>C75*D75</f>
        <v>0</v>
      </c>
      <c r="F75" s="14"/>
      <c r="G75" s="14">
        <f>C75*F75</f>
        <v>0</v>
      </c>
      <c r="H75" s="14">
        <f>D75+F75</f>
        <v>0</v>
      </c>
      <c r="I75" s="14">
        <f>E75+G75</f>
        <v>0</v>
      </c>
      <c r="J75" s="3"/>
      <c r="K75" s="3"/>
    </row>
    <row r="76" spans="1:11">
      <c r="A76" s="7" t="s">
        <v>85</v>
      </c>
      <c r="B76" s="7" t="s">
        <v>15</v>
      </c>
      <c r="C76" s="14">
        <v>1</v>
      </c>
      <c r="D76" s="14"/>
      <c r="E76" s="14">
        <f>C76*D76</f>
        <v>0</v>
      </c>
      <c r="F76" s="14"/>
      <c r="G76" s="14">
        <f>C76*F76</f>
        <v>0</v>
      </c>
      <c r="H76" s="14">
        <f>D76+F76</f>
        <v>0</v>
      </c>
      <c r="I76" s="14">
        <f>E76+G76</f>
        <v>0</v>
      </c>
      <c r="J76" s="3"/>
      <c r="K76" s="3"/>
    </row>
    <row r="77" spans="1:11">
      <c r="A77" s="15" t="s">
        <v>90</v>
      </c>
      <c r="B77" s="15" t="s">
        <v>15</v>
      </c>
      <c r="C77" s="16"/>
      <c r="D77" s="16"/>
      <c r="E77" s="16"/>
      <c r="F77" s="16"/>
      <c r="G77" s="16"/>
      <c r="H77" s="16">
        <f>D77+F77</f>
        <v>0</v>
      </c>
      <c r="I77" s="16">
        <f>E77+G77</f>
        <v>0</v>
      </c>
      <c r="J77" s="3"/>
      <c r="K77" s="3"/>
    </row>
    <row r="78" spans="1:11">
      <c r="A78" s="7" t="s">
        <v>91</v>
      </c>
      <c r="B78" s="7" t="s">
        <v>15</v>
      </c>
      <c r="C78" s="14">
        <v>4</v>
      </c>
      <c r="D78" s="14"/>
      <c r="E78" s="14">
        <f>C78*D78</f>
        <v>0</v>
      </c>
      <c r="F78" s="14"/>
      <c r="G78" s="14">
        <f>C78*F78</f>
        <v>0</v>
      </c>
      <c r="H78" s="14">
        <f>D78+F78</f>
        <v>0</v>
      </c>
      <c r="I78" s="14">
        <f>E78+G78</f>
        <v>0</v>
      </c>
      <c r="J78" s="3"/>
      <c r="K78" s="3"/>
    </row>
    <row r="79" spans="1:11">
      <c r="A79" s="7" t="s">
        <v>94</v>
      </c>
      <c r="B79" s="7" t="s">
        <v>15</v>
      </c>
      <c r="C79" s="14">
        <v>4</v>
      </c>
      <c r="D79" s="14"/>
      <c r="E79" s="14">
        <f>C79*D79</f>
        <v>0</v>
      </c>
      <c r="F79" s="14"/>
      <c r="G79" s="14">
        <f>C79*F79</f>
        <v>0</v>
      </c>
      <c r="H79" s="14">
        <f>D79+F79</f>
        <v>0</v>
      </c>
      <c r="I79" s="14">
        <f>E79+G79</f>
        <v>0</v>
      </c>
      <c r="J79" s="3"/>
      <c r="K79" s="3"/>
    </row>
    <row r="80" spans="1:11">
      <c r="A80" s="7" t="s">
        <v>93</v>
      </c>
      <c r="B80" s="7" t="s">
        <v>61</v>
      </c>
      <c r="C80" s="14">
        <v>1</v>
      </c>
      <c r="D80" s="14"/>
      <c r="E80" s="14">
        <f>C80*D80</f>
        <v>0</v>
      </c>
      <c r="F80" s="14"/>
      <c r="G80" s="14">
        <f>C80*F80</f>
        <v>0</v>
      </c>
      <c r="H80" s="14">
        <f>D80+F80</f>
        <v>0</v>
      </c>
      <c r="I80" s="14">
        <f>E80+G80</f>
        <v>0</v>
      </c>
      <c r="J80" s="3"/>
      <c r="K80" s="3"/>
    </row>
    <row r="81" spans="1:11">
      <c r="A81" s="7" t="s">
        <v>95</v>
      </c>
      <c r="B81" s="7" t="s">
        <v>61</v>
      </c>
      <c r="C81" s="14">
        <v>5</v>
      </c>
      <c r="D81" s="14"/>
      <c r="E81" s="14">
        <f>C81*D81</f>
        <v>0</v>
      </c>
      <c r="F81" s="14"/>
      <c r="G81" s="14">
        <f>C81*F81</f>
        <v>0</v>
      </c>
      <c r="H81" s="14">
        <f>D81+F81</f>
        <v>0</v>
      </c>
      <c r="I81" s="14">
        <f>E81+G81</f>
        <v>0</v>
      </c>
      <c r="J81" s="3"/>
      <c r="K81" s="3"/>
    </row>
    <row r="82" spans="1:11">
      <c r="A82" s="7" t="s">
        <v>97</v>
      </c>
      <c r="B82" s="7" t="s">
        <v>61</v>
      </c>
      <c r="C82" s="14">
        <v>3</v>
      </c>
      <c r="D82" s="14"/>
      <c r="E82" s="14">
        <f>C82*D82</f>
        <v>0</v>
      </c>
      <c r="F82" s="14"/>
      <c r="G82" s="14">
        <f>C82*F82</f>
        <v>0</v>
      </c>
      <c r="H82" s="14">
        <f>D82+F82</f>
        <v>0</v>
      </c>
      <c r="I82" s="14">
        <f>E82+G82</f>
        <v>0</v>
      </c>
      <c r="J82" s="3"/>
      <c r="K82" s="3"/>
    </row>
    <row r="83" spans="1:11">
      <c r="A83" s="7" t="s">
        <v>98</v>
      </c>
      <c r="B83" s="7" t="s">
        <v>99</v>
      </c>
      <c r="C83" s="14">
        <v>220</v>
      </c>
      <c r="D83" s="14"/>
      <c r="E83" s="14">
        <f>C83*D83</f>
        <v>0</v>
      </c>
      <c r="F83" s="14"/>
      <c r="G83" s="14">
        <f>C83*F83</f>
        <v>0</v>
      </c>
      <c r="H83" s="14">
        <f>D83+F83</f>
        <v>0</v>
      </c>
      <c r="I83" s="14">
        <f>E83+G83</f>
        <v>0</v>
      </c>
      <c r="J83" s="3"/>
      <c r="K83" s="3"/>
    </row>
    <row r="84" spans="1:11">
      <c r="A84" s="7" t="s">
        <v>100</v>
      </c>
      <c r="B84" s="7" t="s">
        <v>99</v>
      </c>
      <c r="C84" s="14">
        <v>15</v>
      </c>
      <c r="D84" s="14"/>
      <c r="E84" s="14">
        <f>C84*D84</f>
        <v>0</v>
      </c>
      <c r="F84" s="14"/>
      <c r="G84" s="14">
        <f>C84*F84</f>
        <v>0</v>
      </c>
      <c r="H84" s="14">
        <f>D84+F84</f>
        <v>0</v>
      </c>
      <c r="I84" s="14">
        <f>E84+G84</f>
        <v>0</v>
      </c>
      <c r="J84" s="3"/>
      <c r="K84" s="3"/>
    </row>
    <row r="85" spans="1:11">
      <c r="A85" s="7" t="s">
        <v>101</v>
      </c>
      <c r="B85" s="7" t="s">
        <v>99</v>
      </c>
      <c r="C85" s="14">
        <v>230</v>
      </c>
      <c r="D85" s="14"/>
      <c r="E85" s="14">
        <f>C85*D85</f>
        <v>0</v>
      </c>
      <c r="F85" s="14"/>
      <c r="G85" s="14">
        <f>C85*F85</f>
        <v>0</v>
      </c>
      <c r="H85" s="14">
        <f>D85+F85</f>
        <v>0</v>
      </c>
      <c r="I85" s="14">
        <f>E85+G85</f>
        <v>0</v>
      </c>
      <c r="J85" s="3"/>
      <c r="K85" s="3"/>
    </row>
    <row r="86" spans="1:11">
      <c r="A86" s="7" t="s">
        <v>102</v>
      </c>
      <c r="B86" s="7" t="s">
        <v>99</v>
      </c>
      <c r="C86" s="14">
        <v>210</v>
      </c>
      <c r="D86" s="14"/>
      <c r="E86" s="14">
        <f>C86*D86</f>
        <v>0</v>
      </c>
      <c r="F86" s="14"/>
      <c r="G86" s="14">
        <f>C86*F86</f>
        <v>0</v>
      </c>
      <c r="H86" s="14">
        <f>D86+F86</f>
        <v>0</v>
      </c>
      <c r="I86" s="14">
        <f>E86+G86</f>
        <v>0</v>
      </c>
      <c r="J86" s="3"/>
      <c r="K86" s="3"/>
    </row>
    <row r="87" spans="1:11">
      <c r="A87" s="7" t="s">
        <v>104</v>
      </c>
      <c r="B87" s="7" t="s">
        <v>99</v>
      </c>
      <c r="C87" s="14">
        <v>22</v>
      </c>
      <c r="D87" s="14"/>
      <c r="E87" s="14">
        <f>C87*D87</f>
        <v>0</v>
      </c>
      <c r="F87" s="14"/>
      <c r="G87" s="14">
        <f>C87*F87</f>
        <v>0</v>
      </c>
      <c r="H87" s="14">
        <f>D87+F87</f>
        <v>0</v>
      </c>
      <c r="I87" s="14">
        <f>E87+G87</f>
        <v>0</v>
      </c>
      <c r="J87" s="3"/>
      <c r="K87" s="3"/>
    </row>
    <row r="88" spans="1:11">
      <c r="A88" s="7" t="s">
        <v>105</v>
      </c>
      <c r="B88" s="7" t="s">
        <v>99</v>
      </c>
      <c r="C88" s="14">
        <v>148</v>
      </c>
      <c r="D88" s="14"/>
      <c r="E88" s="14">
        <f>C88*D88</f>
        <v>0</v>
      </c>
      <c r="F88" s="14"/>
      <c r="G88" s="14">
        <f>C88*F88</f>
        <v>0</v>
      </c>
      <c r="H88" s="14">
        <f>D88+F88</f>
        <v>0</v>
      </c>
      <c r="I88" s="14">
        <f>E88+G88</f>
        <v>0</v>
      </c>
      <c r="J88" s="3"/>
      <c r="K88" s="3"/>
    </row>
    <row r="89" spans="1:11">
      <c r="A89" s="7" t="s">
        <v>106</v>
      </c>
      <c r="B89" s="7" t="s">
        <v>107</v>
      </c>
      <c r="C89" s="14">
        <v>3</v>
      </c>
      <c r="D89" s="14"/>
      <c r="E89" s="14">
        <f>C89*D89</f>
        <v>0</v>
      </c>
      <c r="F89" s="14"/>
      <c r="G89" s="14">
        <f>C89*F89</f>
        <v>0</v>
      </c>
      <c r="H89" s="14">
        <f>D89+F89</f>
        <v>0</v>
      </c>
      <c r="I89" s="14">
        <f>E89+G89</f>
        <v>0</v>
      </c>
      <c r="J89" s="3"/>
      <c r="K89" s="3"/>
    </row>
    <row r="90" spans="1:11">
      <c r="A90" s="7" t="s">
        <v>15</v>
      </c>
      <c r="B90" s="7" t="s">
        <v>15</v>
      </c>
      <c r="C90" s="14"/>
      <c r="D90" s="14"/>
      <c r="E90" s="14"/>
      <c r="F90" s="14"/>
      <c r="G90" s="14"/>
      <c r="H90" s="14">
        <f>D90+F90</f>
        <v>0</v>
      </c>
      <c r="I90" s="14">
        <f>E90+G90</f>
        <v>0</v>
      </c>
      <c r="J90" s="3"/>
      <c r="K90" s="3"/>
    </row>
    <row r="91" spans="1:11">
      <c r="A91" s="7" t="s">
        <v>15</v>
      </c>
      <c r="B91" s="7" t="s">
        <v>15</v>
      </c>
      <c r="C91" s="14"/>
      <c r="D91" s="14"/>
      <c r="E91" s="14"/>
      <c r="F91" s="14"/>
      <c r="G91" s="14"/>
      <c r="H91" s="14">
        <f>D91+F91</f>
        <v>0</v>
      </c>
      <c r="I91" s="14">
        <f>E91+G91</f>
        <v>0</v>
      </c>
      <c r="J91" s="3"/>
      <c r="K91" s="3"/>
    </row>
    <row r="92" spans="1:11">
      <c r="A92" s="7" t="s">
        <v>115</v>
      </c>
      <c r="B92" s="7" t="s">
        <v>15</v>
      </c>
      <c r="C92" s="14"/>
      <c r="D92" s="14"/>
      <c r="E92" s="14">
        <f>Parametry!B33/100*E19+Parametry!B33/100*E20+Parametry!B33/100*E21+Parametry!B33/100*E49+Parametry!B33/100*E88</f>
        <v>0</v>
      </c>
      <c r="F92" s="14"/>
      <c r="G92" s="14"/>
      <c r="H92" s="14">
        <f>D92+F92</f>
        <v>0</v>
      </c>
      <c r="I92" s="14">
        <f>E92+G92</f>
        <v>0</v>
      </c>
      <c r="J92" s="3"/>
      <c r="K92" s="3"/>
    </row>
    <row r="93" spans="1:11">
      <c r="A93" s="4" t="s">
        <v>116</v>
      </c>
      <c r="B93" s="4" t="s">
        <v>15</v>
      </c>
      <c r="C93" s="13"/>
      <c r="D93" s="13"/>
      <c r="E93" s="13">
        <f>SUM(E15:E92)</f>
        <v>0</v>
      </c>
      <c r="F93" s="13"/>
      <c r="G93" s="13">
        <f>SUM(G15:G92)</f>
        <v>0</v>
      </c>
      <c r="H93" s="13"/>
      <c r="I93" s="13">
        <f>SUM(I15:I92)</f>
        <v>0</v>
      </c>
      <c r="J93" s="3"/>
      <c r="K93" s="3"/>
    </row>
    <row r="94" spans="1:11">
      <c r="A94" s="7" t="s">
        <v>15</v>
      </c>
      <c r="B94" s="7" t="s">
        <v>15</v>
      </c>
      <c r="C94" s="14"/>
      <c r="D94" s="14"/>
      <c r="E94" s="14"/>
      <c r="F94" s="14"/>
      <c r="G94" s="14"/>
      <c r="H94" s="14">
        <f>D94+F94</f>
        <v>0</v>
      </c>
      <c r="I94" s="14">
        <f>E94+G94</f>
        <v>0</v>
      </c>
      <c r="J94" s="3"/>
      <c r="K94" s="3"/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workbookViewId="0"/>
  </sheetViews>
  <sheetFormatPr defaultRowHeight="15"/>
  <cols>
    <col min="1" max="1" width="28.42578125" style="1" bestFit="1" customWidth="1"/>
    <col min="2" max="2" width="63.42578125" style="1" bestFit="1" customWidth="1"/>
    <col min="4" max="4" width="0" style="10" hidden="1" customWidth="1"/>
  </cols>
  <sheetData>
    <row r="1" spans="1:3">
      <c r="A1" s="2" t="s">
        <v>0</v>
      </c>
      <c r="B1" s="2" t="s">
        <v>1</v>
      </c>
      <c r="C1" s="3"/>
    </row>
    <row r="2" spans="1:3">
      <c r="A2" s="2" t="s">
        <v>2</v>
      </c>
      <c r="B2" s="4" t="s">
        <v>3</v>
      </c>
      <c r="C2" s="3"/>
    </row>
    <row r="3" spans="1:3" ht="26.25">
      <c r="A3" s="2" t="s">
        <v>4</v>
      </c>
      <c r="B3" s="5" t="s">
        <v>5</v>
      </c>
      <c r="C3" s="3"/>
    </row>
    <row r="4" spans="1:3">
      <c r="A4" s="2" t="s">
        <v>6</v>
      </c>
      <c r="B4" s="6" t="s">
        <v>7</v>
      </c>
      <c r="C4" s="3"/>
    </row>
    <row r="5" spans="1:3">
      <c r="A5" s="2" t="s">
        <v>8</v>
      </c>
      <c r="B5" s="6" t="s">
        <v>9</v>
      </c>
      <c r="C5" s="3"/>
    </row>
    <row r="6" spans="1:3">
      <c r="A6" s="2" t="s">
        <v>10</v>
      </c>
      <c r="B6" s="6" t="s">
        <v>11</v>
      </c>
      <c r="C6" s="3"/>
    </row>
    <row r="7" spans="1:3">
      <c r="A7" s="2" t="s">
        <v>12</v>
      </c>
      <c r="B7" s="6" t="s">
        <v>13</v>
      </c>
      <c r="C7" s="3"/>
    </row>
    <row r="8" spans="1:3">
      <c r="A8" s="2" t="s">
        <v>14</v>
      </c>
      <c r="B8" s="6" t="s">
        <v>15</v>
      </c>
      <c r="C8" s="3"/>
    </row>
    <row r="9" spans="1:3">
      <c r="A9" s="2" t="s">
        <v>16</v>
      </c>
      <c r="B9" s="6" t="s">
        <v>17</v>
      </c>
      <c r="C9" s="3"/>
    </row>
    <row r="10" spans="1:3">
      <c r="A10" s="2" t="s">
        <v>18</v>
      </c>
      <c r="B10" s="6" t="s">
        <v>19</v>
      </c>
      <c r="C10" s="3"/>
    </row>
    <row r="11" spans="1:3">
      <c r="A11" s="2" t="s">
        <v>20</v>
      </c>
      <c r="B11" s="6" t="s">
        <v>21</v>
      </c>
      <c r="C11" s="3"/>
    </row>
    <row r="12" spans="1:3">
      <c r="A12" s="2" t="s">
        <v>22</v>
      </c>
      <c r="B12" s="6" t="s">
        <v>15</v>
      </c>
      <c r="C12" s="3"/>
    </row>
    <row r="13" spans="1:3">
      <c r="A13" s="2" t="s">
        <v>23</v>
      </c>
      <c r="B13" s="6" t="s">
        <v>15</v>
      </c>
      <c r="C13" s="3"/>
    </row>
    <row r="14" spans="1:3">
      <c r="A14" s="2" t="s">
        <v>24</v>
      </c>
      <c r="B14" s="6" t="s">
        <v>25</v>
      </c>
      <c r="C14" s="3"/>
    </row>
    <row r="15" spans="1:3">
      <c r="A15" s="2" t="s">
        <v>15</v>
      </c>
      <c r="B15" s="7" t="s">
        <v>15</v>
      </c>
      <c r="C15" s="3"/>
    </row>
    <row r="16" spans="1:3">
      <c r="A16" s="2" t="s">
        <v>26</v>
      </c>
      <c r="B16" s="8" t="s">
        <v>27</v>
      </c>
      <c r="C16" s="3"/>
    </row>
    <row r="17" spans="1:3">
      <c r="A17" s="2" t="s">
        <v>28</v>
      </c>
      <c r="B17" s="8" t="s">
        <v>29</v>
      </c>
      <c r="C17" s="3"/>
    </row>
    <row r="18" spans="1:3">
      <c r="A18" s="2" t="s">
        <v>30</v>
      </c>
      <c r="B18" s="8" t="s">
        <v>31</v>
      </c>
      <c r="C18" s="3"/>
    </row>
    <row r="19" spans="1:3">
      <c r="A19" s="2" t="s">
        <v>32</v>
      </c>
      <c r="B19" s="8" t="s">
        <v>33</v>
      </c>
      <c r="C19" s="3"/>
    </row>
    <row r="20" spans="1:3">
      <c r="A20" s="2" t="s">
        <v>34</v>
      </c>
      <c r="B20" s="8" t="s">
        <v>33</v>
      </c>
      <c r="C20" s="3"/>
    </row>
    <row r="21" spans="1:3">
      <c r="A21" s="2" t="s">
        <v>35</v>
      </c>
      <c r="B21" s="8" t="s">
        <v>33</v>
      </c>
      <c r="C21" s="3"/>
    </row>
    <row r="22" spans="1:3">
      <c r="A22" s="2" t="s">
        <v>36</v>
      </c>
      <c r="B22" s="8" t="s">
        <v>33</v>
      </c>
      <c r="C22" s="3"/>
    </row>
    <row r="23" spans="1:3">
      <c r="A23" s="2" t="s">
        <v>37</v>
      </c>
      <c r="B23" s="8" t="s">
        <v>33</v>
      </c>
      <c r="C23" s="3"/>
    </row>
    <row r="24" spans="1:3">
      <c r="A24" s="2" t="s">
        <v>38</v>
      </c>
      <c r="B24" s="8" t="s">
        <v>33</v>
      </c>
      <c r="C24" s="3"/>
    </row>
    <row r="25" spans="1:3">
      <c r="A25" s="2" t="s">
        <v>39</v>
      </c>
      <c r="B25" s="8" t="s">
        <v>33</v>
      </c>
      <c r="C25" s="3"/>
    </row>
    <row r="26" spans="1:3">
      <c r="A26" s="2" t="s">
        <v>40</v>
      </c>
      <c r="B26" s="8" t="s">
        <v>41</v>
      </c>
      <c r="C26" s="3"/>
    </row>
    <row r="27" spans="1:3">
      <c r="A27" s="2" t="s">
        <v>42</v>
      </c>
      <c r="B27" s="8" t="s">
        <v>33</v>
      </c>
      <c r="C27" s="3"/>
    </row>
    <row r="28" spans="1:3">
      <c r="A28" s="2" t="s">
        <v>43</v>
      </c>
      <c r="B28" s="8" t="s">
        <v>33</v>
      </c>
      <c r="C28" s="3"/>
    </row>
    <row r="29" spans="1:3">
      <c r="A29" s="2" t="s">
        <v>44</v>
      </c>
      <c r="B29" s="8" t="s">
        <v>33</v>
      </c>
      <c r="C29" s="3"/>
    </row>
    <row r="30" spans="1:3">
      <c r="A30" s="2" t="s">
        <v>45</v>
      </c>
      <c r="B30" s="8" t="s">
        <v>33</v>
      </c>
      <c r="C30" s="3"/>
    </row>
    <row r="31" spans="1:3" ht="24.75">
      <c r="A31" s="9" t="s">
        <v>46</v>
      </c>
      <c r="B31" s="8" t="s">
        <v>47</v>
      </c>
      <c r="C31" s="3"/>
    </row>
    <row r="32" spans="1:3">
      <c r="A32" s="2" t="s">
        <v>48</v>
      </c>
      <c r="B32" s="8" t="s">
        <v>49</v>
      </c>
      <c r="C32" s="3"/>
    </row>
    <row r="33" spans="1:2">
      <c r="A33" s="1" t="s">
        <v>50</v>
      </c>
      <c r="B33" s="1">
        <v>5</v>
      </c>
    </row>
  </sheetData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Rozpočet</vt:lpstr>
      <vt:lpstr>Parametry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Fuksa</dc:creator>
  <cp:lastModifiedBy>Václav Fuksa</cp:lastModifiedBy>
  <dcterms:created xsi:type="dcterms:W3CDTF">2021-03-19T15:37:31Z</dcterms:created>
  <dcterms:modified xsi:type="dcterms:W3CDTF">2021-03-19T15:37:47Z</dcterms:modified>
</cp:coreProperties>
</file>